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PRACE_2024\SAKO_BRNO_PSB\ROZPOČET\"/>
    </mc:Choice>
  </mc:AlternateContent>
  <xr:revisionPtr revIDLastSave="0" documentId="8_{F3CBD496-81E9-48FA-ADD5-56B6803C6F61}" xr6:coauthVersionLast="47" xr6:coauthVersionMax="47" xr10:uidLastSave="{00000000-0000-0000-0000-000000000000}"/>
  <bookViews>
    <workbookView xWindow="38280" yWindow="-120" windowWidth="38640" windowHeight="21240" xr2:uid="{1DE44C8E-CDA3-4340-9CBF-6A90127E7B7E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Pol'!$A$1:$U$107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I51" i="1"/>
  <c r="I50" i="1"/>
  <c r="I17" i="1" s="1"/>
  <c r="I49" i="1"/>
  <c r="I48" i="1"/>
  <c r="I47" i="1"/>
  <c r="G39" i="1"/>
  <c r="F39" i="1"/>
  <c r="G97" i="12"/>
  <c r="AC97" i="12"/>
  <c r="AD97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4" i="12"/>
  <c r="G14" i="12" s="1"/>
  <c r="I14" i="12"/>
  <c r="I13" i="12" s="1"/>
  <c r="K14" i="12"/>
  <c r="K13" i="12" s="1"/>
  <c r="O14" i="12"/>
  <c r="O13" i="12" s="1"/>
  <c r="Q14" i="12"/>
  <c r="Q13" i="12" s="1"/>
  <c r="U14" i="12"/>
  <c r="F15" i="12"/>
  <c r="G15" i="12" s="1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U13" i="12" s="1"/>
  <c r="F17" i="12"/>
  <c r="G17" i="12" s="1"/>
  <c r="M17" i="12" s="1"/>
  <c r="I17" i="12"/>
  <c r="K17" i="12"/>
  <c r="O17" i="12"/>
  <c r="Q17" i="12"/>
  <c r="U17" i="12"/>
  <c r="F18" i="12"/>
  <c r="G18" i="12"/>
  <c r="I18" i="12"/>
  <c r="K18" i="12"/>
  <c r="M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30" i="12"/>
  <c r="G30" i="12"/>
  <c r="I30" i="12"/>
  <c r="I29" i="12" s="1"/>
  <c r="K30" i="12"/>
  <c r="K29" i="12" s="1"/>
  <c r="M30" i="12"/>
  <c r="O30" i="12"/>
  <c r="O29" i="12" s="1"/>
  <c r="Q30" i="12"/>
  <c r="U30" i="12"/>
  <c r="F31" i="12"/>
  <c r="G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Q29" i="12" s="1"/>
  <c r="U32" i="12"/>
  <c r="U29" i="12" s="1"/>
  <c r="F33" i="12"/>
  <c r="G33" i="12"/>
  <c r="I33" i="12"/>
  <c r="K33" i="12"/>
  <c r="M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I36" i="12"/>
  <c r="K36" i="12"/>
  <c r="M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I39" i="12"/>
  <c r="K39" i="12"/>
  <c r="M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I42" i="12"/>
  <c r="K42" i="12"/>
  <c r="M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I45" i="12"/>
  <c r="K45" i="12"/>
  <c r="M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/>
  <c r="I48" i="12"/>
  <c r="K48" i="12"/>
  <c r="M48" i="12"/>
  <c r="O48" i="12"/>
  <c r="Q48" i="12"/>
  <c r="U48" i="12"/>
  <c r="F49" i="12"/>
  <c r="G49" i="12"/>
  <c r="M49" i="12" s="1"/>
  <c r="I49" i="12"/>
  <c r="K49" i="12"/>
  <c r="O49" i="12"/>
  <c r="Q49" i="12"/>
  <c r="U49" i="12"/>
  <c r="F51" i="12"/>
  <c r="G51" i="12" s="1"/>
  <c r="I51" i="12"/>
  <c r="K51" i="12"/>
  <c r="K50" i="12" s="1"/>
  <c r="O51" i="12"/>
  <c r="O50" i="12" s="1"/>
  <c r="Q51" i="12"/>
  <c r="Q50" i="12" s="1"/>
  <c r="U51" i="12"/>
  <c r="F52" i="12"/>
  <c r="G52" i="12"/>
  <c r="I52" i="12"/>
  <c r="K52" i="12"/>
  <c r="M52" i="12"/>
  <c r="O52" i="12"/>
  <c r="Q52" i="12"/>
  <c r="U52" i="12"/>
  <c r="F53" i="12"/>
  <c r="G53" i="12"/>
  <c r="M53" i="12" s="1"/>
  <c r="I53" i="12"/>
  <c r="I50" i="12" s="1"/>
  <c r="K53" i="12"/>
  <c r="O53" i="12"/>
  <c r="Q53" i="12"/>
  <c r="U53" i="12"/>
  <c r="U50" i="12" s="1"/>
  <c r="F54" i="12"/>
  <c r="G54" i="12" s="1"/>
  <c r="M54" i="12" s="1"/>
  <c r="I54" i="12"/>
  <c r="K54" i="12"/>
  <c r="O54" i="12"/>
  <c r="Q54" i="12"/>
  <c r="U54" i="12"/>
  <c r="F55" i="12"/>
  <c r="G55" i="12"/>
  <c r="I55" i="12"/>
  <c r="K55" i="12"/>
  <c r="M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/>
  <c r="I58" i="12"/>
  <c r="K58" i="12"/>
  <c r="M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/>
  <c r="I61" i="12"/>
  <c r="K61" i="12"/>
  <c r="M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/>
  <c r="I64" i="12"/>
  <c r="K64" i="12"/>
  <c r="M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/>
  <c r="I67" i="12"/>
  <c r="K67" i="12"/>
  <c r="M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/>
  <c r="I70" i="12"/>
  <c r="K70" i="12"/>
  <c r="M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/>
  <c r="I73" i="12"/>
  <c r="K73" i="12"/>
  <c r="M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/>
  <c r="I76" i="12"/>
  <c r="K76" i="12"/>
  <c r="M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/>
  <c r="I79" i="12"/>
  <c r="K79" i="12"/>
  <c r="M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/>
  <c r="I82" i="12"/>
  <c r="K82" i="12"/>
  <c r="M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/>
  <c r="I85" i="12"/>
  <c r="K85" i="12"/>
  <c r="M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/>
  <c r="I88" i="12"/>
  <c r="K88" i="12"/>
  <c r="M88" i="12"/>
  <c r="O88" i="12"/>
  <c r="Q88" i="12"/>
  <c r="U88" i="12"/>
  <c r="F89" i="12"/>
  <c r="G89" i="12"/>
  <c r="M89" i="12" s="1"/>
  <c r="I89" i="12"/>
  <c r="K89" i="12"/>
  <c r="O89" i="12"/>
  <c r="Q89" i="12"/>
  <c r="U89" i="12"/>
  <c r="G90" i="12"/>
  <c r="F91" i="12"/>
  <c r="G91" i="12"/>
  <c r="I91" i="12"/>
  <c r="I90" i="12" s="1"/>
  <c r="K91" i="12"/>
  <c r="K90" i="12" s="1"/>
  <c r="M91" i="12"/>
  <c r="O91" i="12"/>
  <c r="O90" i="12" s="1"/>
  <c r="Q91" i="12"/>
  <c r="U91" i="12"/>
  <c r="F92" i="12"/>
  <c r="G92" i="12"/>
  <c r="M92" i="12" s="1"/>
  <c r="I92" i="12"/>
  <c r="K92" i="12"/>
  <c r="O92" i="12"/>
  <c r="Q92" i="12"/>
  <c r="U92" i="12"/>
  <c r="F93" i="12"/>
  <c r="G93" i="12"/>
  <c r="M93" i="12" s="1"/>
  <c r="I93" i="12"/>
  <c r="K93" i="12"/>
  <c r="O93" i="12"/>
  <c r="Q93" i="12"/>
  <c r="Q90" i="12" s="1"/>
  <c r="U93" i="12"/>
  <c r="U90" i="12" s="1"/>
  <c r="O94" i="12"/>
  <c r="Q94" i="12"/>
  <c r="F95" i="12"/>
  <c r="G95" i="12"/>
  <c r="G94" i="12" s="1"/>
  <c r="I95" i="12"/>
  <c r="I94" i="12" s="1"/>
  <c r="K95" i="12"/>
  <c r="K94" i="12" s="1"/>
  <c r="M95" i="12"/>
  <c r="M94" i="12" s="1"/>
  <c r="O95" i="12"/>
  <c r="Q95" i="12"/>
  <c r="U95" i="12"/>
  <c r="U94" i="12" s="1"/>
  <c r="I20" i="1"/>
  <c r="I19" i="1"/>
  <c r="I18" i="1"/>
  <c r="I16" i="1"/>
  <c r="G27" i="1"/>
  <c r="F40" i="1"/>
  <c r="G40" i="1"/>
  <c r="G25" i="1" s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53" i="1" l="1"/>
  <c r="G28" i="1"/>
  <c r="I39" i="1"/>
  <c r="I40" i="1" s="1"/>
  <c r="J39" i="1" s="1"/>
  <c r="J40" i="1" s="1"/>
  <c r="G23" i="1"/>
  <c r="G29" i="1" s="1"/>
  <c r="M51" i="12"/>
  <c r="M50" i="12" s="1"/>
  <c r="G50" i="12"/>
  <c r="M29" i="12"/>
  <c r="M14" i="12"/>
  <c r="M13" i="12" s="1"/>
  <c r="G13" i="12"/>
  <c r="G29" i="12"/>
  <c r="M31" i="12"/>
  <c r="M90" i="12"/>
  <c r="M9" i="12"/>
  <c r="M8" i="12" s="1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D0D093C0-D633-4E94-B18F-48BE73F1D3AB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F269832-A012-4FF7-9E37-4176832E7E3C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5786D29B-A9BA-419C-9038-6F22EAA37C7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EB68417F-ACC9-4253-8D17-11F22842465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C759665D-4851-4C23-9251-6FF06539BD2C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E91A8171-A30E-4016-815F-FF49735EFB13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<sst xmlns="http://schemas.openxmlformats.org/spreadsheetml/2006/main" count="486" uniqueCount="264">
  <si>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</si>
  <si>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</si>
  <si>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</si>
  <si>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</si>
  <si>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</si>
  <si>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</si>
  <si>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</si>
  <si>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</si>
  <si>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</si>
  <si>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</si>
  <si>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</si>
  <si>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</si>
  <si>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</si>
  <si>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</si>
  <si>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</si>
  <si>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</si>
  <si>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</si>
  <si>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</si>
  <si>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</si>
  <si>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</si>
  <si>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</si>
  <si>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</si>
  <si>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</si>
  <si>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</si>
  <si>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</si>
  <si>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</si>
  <si>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</si>
  <si>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</si>
  <si>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</si>
  <si>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</si>
  <si>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</si>
  <si>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</si>
  <si>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</si>
  <si>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</si>
  <si>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</si>
  <si>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</si>
  <si>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</si>
  <si>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</si>
  <si>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</si>
  <si>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</si>
  <si>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</si>
  <si>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</si>
  <si>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</si>
  <si>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D.1.1.4.1 ZDRAVOTNĚ TECHNICKÉ INSTALACE</t>
  </si>
  <si>
    <t>Rozpočet:</t>
  </si>
  <si>
    <t>Misto</t>
  </si>
  <si>
    <t>REKONSTRUKCE 2.NP a 3.NP V BUDOVĚ B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</si>
  <si>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</si>
  <si>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</si>
  <si>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</si>
  <si>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</si>
  <si>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</si>
  <si>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</si>
  <si>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</si>
  <si>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</si>
  <si>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</si>
  <si>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</si>
  <si>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</si>
  <si>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</si>
  <si>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</si>
  <si>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M22</t>
  </si>
  <si>
    <t>Montáž sdělovací a zabezp.tech</t>
  </si>
  <si>
    <t>999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</si>
  <si>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</si>
  <si>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</si>
  <si>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</si>
  <si>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</si>
  <si>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</si>
  <si>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</si>
  <si>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</si>
  <si>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</si>
  <si>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</si>
  <si>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</si>
  <si>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</si>
  <si>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</si>
  <si>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</si>
  <si>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</si>
  <si>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</si>
  <si>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</si>
  <si>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</si>
  <si>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</si>
  <si>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</si>
  <si>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</si>
  <si>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</si>
  <si>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</si>
  <si>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</si>
  <si>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</si>
  <si>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</si>
  <si>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</si>
  <si>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</si>
  <si>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</si>
  <si>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</si>
  <si>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</si>
  <si>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979981101R00</t>
  </si>
  <si>
    <t>Kontejner, přistavení na 24 h, odvoz a likvidace, suť bez příměsí, kapacita 3 t</t>
  </si>
  <si>
    <t>t</t>
  </si>
  <si>
    <t>POL1_0</t>
  </si>
  <si>
    <t>979097011R00</t>
  </si>
  <si>
    <t>Pronájem kontejneru 4 t</t>
  </si>
  <si>
    <t xml:space="preserve">den   </t>
  </si>
  <si>
    <t>979081111RT2</t>
  </si>
  <si>
    <t>Odvoz suti a vybour. hmot na skládku do 1 km, kontejnerem 4 t</t>
  </si>
  <si>
    <t>970051250R00</t>
  </si>
  <si>
    <t>Vrtání jádrové do ŽB do D 250 mm</t>
  </si>
  <si>
    <t>m</t>
  </si>
  <si>
    <t>721171808R00</t>
  </si>
  <si>
    <t>Demontáž potrubí z PVC do D 114 mm</t>
  </si>
  <si>
    <t>721290822R00</t>
  </si>
  <si>
    <t>Přesun vybouraných hmot, vnitřní kanalizace, v objektech výšky přes 6 - 12 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</si>
  <si>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</si>
  <si>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</si>
  <si>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</si>
  <si>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</si>
  <si>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</si>
  <si>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</si>
  <si>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</si>
  <si>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</si>
  <si>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</si>
  <si>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</si>
  <si>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</si>
  <si>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</si>
  <si>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</si>
  <si>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</si>
  <si>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</si>
  <si>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721176115R00</t>
  </si>
  <si>
    <t>Potrubí HT odpadní svislé D 110 x 2,7 mm</t>
  </si>
  <si>
    <t>721-PC</t>
  </si>
  <si>
    <t>Potrubí PPR PN16 D32x4,4+izolace 6mm+mont., (kondenzát)</t>
  </si>
  <si>
    <t>551623505R</t>
  </si>
  <si>
    <t>Sifon podomítkový ke klimatizačním jednotkám HL138, DN 32, 100 x 100 mm</t>
  </si>
  <si>
    <t>POL3_0</t>
  </si>
  <si>
    <t>55162537.AR</t>
  </si>
  <si>
    <t>HL810 hlavice větrací střešní DN 110 - souprava</t>
  </si>
  <si>
    <t>Izolace návleková tl. stěny 5mm, vnitřní průměr 50mm</t>
  </si>
  <si>
    <t>998721202R00</t>
  </si>
  <si>
    <t>Přesun hmot pro vnitřní kanalizaci, výšky do 12 m</t>
  </si>
  <si>
    <t>722170801R00</t>
  </si>
  <si>
    <t>Demontáž rozvodů vody z plastů do D 32 mm</t>
  </si>
  <si>
    <t>722290822R00</t>
  </si>
  <si>
    <t>Přesun vybouraných hmot - vodovody, H 6 - 12 m</t>
  </si>
  <si>
    <t>722190401R00</t>
  </si>
  <si>
    <t>Vyvedení a upevnění výpustek DN 15</t>
  </si>
  <si>
    <t>ks</t>
  </si>
  <si>
    <t>722280106R00</t>
  </si>
  <si>
    <t>Tlaková zkouška vodovodního potrubí DN 32</t>
  </si>
  <si>
    <t>722290234R00</t>
  </si>
  <si>
    <t>Proplach a dezinfekce vodovod.potrubí DN 80</t>
  </si>
  <si>
    <t>722181211RT7</t>
  </si>
  <si>
    <t>Izolace návleková MIRELON PRO tl. stěny 6 mm, vnitřní průměr 22 mm</t>
  </si>
  <si>
    <t>722181211RT9</t>
  </si>
  <si>
    <t>Izolace návleková MIRELON PRO tl. stěny 6 mm, vnitřní průměr 28 mm</t>
  </si>
  <si>
    <t>722181214RT7</t>
  </si>
  <si>
    <t>Izolace návleková MIRELON PRO tl. stěny 20 mm, vnitřní průměr 22 mm</t>
  </si>
  <si>
    <t>722181214RT9</t>
  </si>
  <si>
    <t>Izolace návleková MIRELON PRO tl. stěny 20 mm, vnitřní průměr 28 mm</t>
  </si>
  <si>
    <t>722-PC</t>
  </si>
  <si>
    <t>Izolace návleková PAROC HVAC SECTION ALUCOAT T, tl.30mm, d35</t>
  </si>
  <si>
    <t>722182001RT1</t>
  </si>
  <si>
    <t>Montáž izol.skruží na potrubí přímé DN 25,sam.spoj, samolepicí spoj nebo rychlouzávěr</t>
  </si>
  <si>
    <t>Tr.Ekoplastik EVO-PP-RCT D20 +tv., +uložení do korýtek</t>
  </si>
  <si>
    <t xml:space="preserve">Tr.Ekoplastik EVO-PP-RCT D25 +tv., +uložení do korýtek </t>
  </si>
  <si>
    <t>722176112R00</t>
  </si>
  <si>
    <t>Montáž rozvodů z plastů polyfúz. svařováním D 20mm</t>
  </si>
  <si>
    <t>722176113R00</t>
  </si>
  <si>
    <t>Montáž rozvodů z plastů polyfúz. svařováním D 25mm</t>
  </si>
  <si>
    <t>722PC</t>
  </si>
  <si>
    <t>Kohout kulový voda  šoupátko G 1/2"</t>
  </si>
  <si>
    <t>Kohout kulový voda  šoupátko G 3/4"</t>
  </si>
  <si>
    <t>722239101R00</t>
  </si>
  <si>
    <t>Montáž vodovodních armatur 2závity, G 1/2</t>
  </si>
  <si>
    <t>722239102R00</t>
  </si>
  <si>
    <t>Montáž vodovodních armatur 2závity, G 3/4"</t>
  </si>
  <si>
    <t>998722202R00</t>
  </si>
  <si>
    <t>Přesun hmot pro vnitřní vodovod, výšky do 12 m</t>
  </si>
  <si>
    <t>725110814R00</t>
  </si>
  <si>
    <t>Demontáž klozetů kombinovaných</t>
  </si>
  <si>
    <t>soubor</t>
  </si>
  <si>
    <t>725122813R00</t>
  </si>
  <si>
    <t>Demontáž pisoárů s nádrží + 1 záchodkem</t>
  </si>
  <si>
    <t>725210821R00</t>
  </si>
  <si>
    <t>Demontáž umyvadel bez výtokových armatur</t>
  </si>
  <si>
    <t>725240812R00</t>
  </si>
  <si>
    <t>Demontáž sprchových mís bez výtokových armatur</t>
  </si>
  <si>
    <t>725820802R00</t>
  </si>
  <si>
    <t>Demontáž baterie stojánkové do 1 otvoru</t>
  </si>
  <si>
    <t>725330820R00</t>
  </si>
  <si>
    <t>Demontáž výlevky diturvitové</t>
  </si>
  <si>
    <t>725860811R00</t>
  </si>
  <si>
    <t>Demontáž uzávěrek zápachových jednoduchých</t>
  </si>
  <si>
    <t>725820801R00</t>
  </si>
  <si>
    <t>Demontáž baterie nástěnné do G 3/4"</t>
  </si>
  <si>
    <t>725590812R00</t>
  </si>
  <si>
    <t>Přesun vybouraných hmot, zařizovací předměty H 12 m</t>
  </si>
  <si>
    <t>725014131RT1</t>
  </si>
  <si>
    <t xml:space="preserve">Klozet závěsný OLYMP + sedátko, bílý, včetně sedátka v bílé barvě </t>
  </si>
  <si>
    <t>725119306R00</t>
  </si>
  <si>
    <t>Montáž klozetu závěsného</t>
  </si>
  <si>
    <t>28696752R</t>
  </si>
  <si>
    <t>Tlačítko ovládací plastové Sigma20 bílá/chrom/bílá</t>
  </si>
  <si>
    <t>286967581R</t>
  </si>
  <si>
    <t>Modul-WC Duofix, ovládání zepředu, UP320, h 1120 mm</t>
  </si>
  <si>
    <t>725119402R00</t>
  </si>
  <si>
    <t>Montáž předstěnových systémů do sádrokartonu</t>
  </si>
  <si>
    <t>725-PC</t>
  </si>
  <si>
    <t>Předstěnové systémy-souprava pro tlumení hluku WC, + mont.</t>
  </si>
  <si>
    <t>725017132R00</t>
  </si>
  <si>
    <t>Umyvadlo na šrouby OLYMP Deep, 550 x 420 mm, bílé</t>
  </si>
  <si>
    <t>725219401R00</t>
  </si>
  <si>
    <t>Montáž umyvadel na šrouby do zdiva</t>
  </si>
  <si>
    <t>725823121RT1</t>
  </si>
  <si>
    <t>Baterie umyvadlová stoján. ruční, vč. otvír.odpadu, standardní</t>
  </si>
  <si>
    <t>725829301R00</t>
  </si>
  <si>
    <t>Montáž baterie umyv.a dřezové stojánkové</t>
  </si>
  <si>
    <t>725860213R00</t>
  </si>
  <si>
    <t>Sifon umyvadlový HL132, D 32, 40 mm</t>
  </si>
  <si>
    <t>725869101R00</t>
  </si>
  <si>
    <t>Montáž uzávěrek zápach.umyvadlových D 32</t>
  </si>
  <si>
    <t>725814106R00</t>
  </si>
  <si>
    <t>Ventil rohový s filtrem IVAR.ART.230 DN 15 x DN 15</t>
  </si>
  <si>
    <t>725819201R00</t>
  </si>
  <si>
    <t>Montáž ventilu nástěnného  G 1/2</t>
  </si>
  <si>
    <t>55231803R</t>
  </si>
  <si>
    <t>Podlahový žlab l = 850 mm, s okrajem pro perforovaný rošt</t>
  </si>
  <si>
    <t>552318803R</t>
  </si>
  <si>
    <t>Rošt pro liniový podlahový žlab l=850 mm, nerez mat</t>
  </si>
  <si>
    <t>725845111RT1</t>
  </si>
  <si>
    <t>Baterie sprchová nástěnná ruční, včetně příslušenství, standardní</t>
  </si>
  <si>
    <t>725849200R00</t>
  </si>
  <si>
    <t>Montáž baterií sprchových, nastavitelná výška</t>
  </si>
  <si>
    <t>725823114RT1</t>
  </si>
  <si>
    <t>Baterie dřezová stojánková ruční, bez otvírání odpadu, standardní</t>
  </si>
  <si>
    <t>725860201R00</t>
  </si>
  <si>
    <t>Sifon dřezový HL100, 6/4", s přípojkou pro myčku, pračku</t>
  </si>
  <si>
    <t>725869204R00</t>
  </si>
  <si>
    <t>Montáž uzávěrek zápachových dřezových jednoduchých, D 40 mm</t>
  </si>
  <si>
    <t>725019101R00</t>
  </si>
  <si>
    <t>Výlevka stojící MIRA 5104.6 s plastovou mřížkou</t>
  </si>
  <si>
    <t>55280040R</t>
  </si>
  <si>
    <t>A93-1/2" Alca UNI DUAL univerzální WC nádržka, pro montáž na omítku</t>
  </si>
  <si>
    <t>725339101R00</t>
  </si>
  <si>
    <t>Montáž výlevky diturvitové, bez nádrže a armatur</t>
  </si>
  <si>
    <t>Baterie dřezová nástěnná s prodloužením, G1/2"x150mm+mont.</t>
  </si>
  <si>
    <t>Urinálová stěna Jika Split , +mont.</t>
  </si>
  <si>
    <t>55162433.AR</t>
  </si>
  <si>
    <t>HL406 uzávěrka zápachová podomítková DN 40/50, výtokový ventil 1/2"</t>
  </si>
  <si>
    <t>725016105R00</t>
  </si>
  <si>
    <t>Pisoár DOMINO 4110.1 ovládání automatické, bílý</t>
  </si>
  <si>
    <t>725139101R00</t>
  </si>
  <si>
    <t>Montáž pisoárových stání ostatních</t>
  </si>
  <si>
    <t>998725202R00</t>
  </si>
  <si>
    <t>Přesun hmot pro zařizovací předměty, výšky do 12 m</t>
  </si>
  <si>
    <t>220261662R00</t>
  </si>
  <si>
    <t>Zhotovení drážky ve zdi cihlovém</t>
  </si>
  <si>
    <t>220261664R00</t>
  </si>
  <si>
    <t>Hrubá výplň drážky</t>
  </si>
  <si>
    <t>220261665R00</t>
  </si>
  <si>
    <t>Začištění drážky, konečná úprava</t>
  </si>
  <si>
    <t>999-1</t>
  </si>
  <si>
    <t>ZAŘIZOVACÍ PŘEDMĚTY BUDOU , UPŘESNĚNY INVESTOREM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</si>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</sst>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6E1C7DDC-25C3-492D-866F-AF1115C2AA4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D50FB-2456-40C8-BF39-BF66C10C81E5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29DC8-54F1-4DE2-8468-8E792B1B3C0A}">
  <sheetPr codeName="List5112">
    <tabColor rgb="FF66FF66"/>
  </sheetPr>
  <dimension ref="A1:O56"/>
  <sheetViews>
    <sheetView showGridLines="0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SUMIF(F47:F52,A16,I47:I52)+SUMIF(F47:F52,"PSU",I47:I52)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SUMIF(F47:F52,A17,I47:I52)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SUMIF(F47:F52,A18,I47:I52)</f>
        <v>0</v>
      </c>
      <c r="J18" s="82"/>
    </row>
    <row r="19" spans="1:10" ht="23.25" customHeight="1" x14ac:dyDescent="0.2">
      <c r="A19" s="194" t="s">
        <v>64</v>
      </c>
      <c r="B19" s="195" t="s">
        <v>26</v>
      </c>
      <c r="C19" s="56"/>
      <c r="D19" s="57"/>
      <c r="E19" s="80"/>
      <c r="F19" s="81"/>
      <c r="G19" s="80"/>
      <c r="H19" s="81"/>
      <c r="I19" s="80">
        <f>SUMIF(F47:F52,A19,I47:I52)</f>
        <v>0</v>
      </c>
      <c r="J19" s="82"/>
    </row>
    <row r="20" spans="1:10" ht="23.25" customHeight="1" x14ac:dyDescent="0.2">
      <c r="A20" s="194" t="s">
        <v>65</v>
      </c>
      <c r="B20" s="195" t="s">
        <v>27</v>
      </c>
      <c r="C20" s="56"/>
      <c r="D20" s="57"/>
      <c r="E20" s="80"/>
      <c r="F20" s="81"/>
      <c r="G20" s="80"/>
      <c r="H20" s="81"/>
      <c r="I20" s="80">
        <f>SUMIF(F47:F52,A20,I47:I52)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45531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Pol'!AC97</f>
        <v>0</v>
      </c>
      <c r="G39" s="147">
        <f>'Rozpočet Pol'!AD97</f>
        <v>0</v>
      </c>
      <c r="H39" s="148"/>
      <c r="I39" s="149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48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4" spans="1:10" ht="15.75" x14ac:dyDescent="0.25">
      <c r="B44" s="162" t="s">
        <v>50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51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52</v>
      </c>
      <c r="C47" s="176" t="s">
        <v>53</v>
      </c>
      <c r="D47" s="177"/>
      <c r="E47" s="177"/>
      <c r="F47" s="181" t="s">
        <v>23</v>
      </c>
      <c r="G47" s="182"/>
      <c r="H47" s="182"/>
      <c r="I47" s="183">
        <f>'Rozpočet Pol'!G8</f>
        <v>0</v>
      </c>
      <c r="J47" s="183"/>
    </row>
    <row r="48" spans="1:10" ht="25.5" customHeight="1" x14ac:dyDescent="0.2">
      <c r="A48" s="164"/>
      <c r="B48" s="167" t="s">
        <v>54</v>
      </c>
      <c r="C48" s="166" t="s">
        <v>55</v>
      </c>
      <c r="D48" s="168"/>
      <c r="E48" s="168"/>
      <c r="F48" s="184" t="s">
        <v>24</v>
      </c>
      <c r="G48" s="185"/>
      <c r="H48" s="185"/>
      <c r="I48" s="186">
        <f>'Rozpočet Pol'!G13</f>
        <v>0</v>
      </c>
      <c r="J48" s="186"/>
    </row>
    <row r="49" spans="1:10" ht="25.5" customHeight="1" x14ac:dyDescent="0.2">
      <c r="A49" s="164"/>
      <c r="B49" s="167" t="s">
        <v>56</v>
      </c>
      <c r="C49" s="166" t="s">
        <v>57</v>
      </c>
      <c r="D49" s="168"/>
      <c r="E49" s="168"/>
      <c r="F49" s="184" t="s">
        <v>24</v>
      </c>
      <c r="G49" s="185"/>
      <c r="H49" s="185"/>
      <c r="I49" s="186">
        <f>'Rozpočet Pol'!G29</f>
        <v>0</v>
      </c>
      <c r="J49" s="186"/>
    </row>
    <row r="50" spans="1:10" ht="25.5" customHeight="1" x14ac:dyDescent="0.2">
      <c r="A50" s="164"/>
      <c r="B50" s="167" t="s">
        <v>58</v>
      </c>
      <c r="C50" s="166" t="s">
        <v>59</v>
      </c>
      <c r="D50" s="168"/>
      <c r="E50" s="168"/>
      <c r="F50" s="184" t="s">
        <v>24</v>
      </c>
      <c r="G50" s="185"/>
      <c r="H50" s="185"/>
      <c r="I50" s="186">
        <f>'Rozpočet Pol'!G50</f>
        <v>0</v>
      </c>
      <c r="J50" s="186"/>
    </row>
    <row r="51" spans="1:10" ht="25.5" customHeight="1" x14ac:dyDescent="0.2">
      <c r="A51" s="164"/>
      <c r="B51" s="167" t="s">
        <v>60</v>
      </c>
      <c r="C51" s="166" t="s">
        <v>61</v>
      </c>
      <c r="D51" s="168"/>
      <c r="E51" s="168"/>
      <c r="F51" s="184" t="s">
        <v>25</v>
      </c>
      <c r="G51" s="185"/>
      <c r="H51" s="185"/>
      <c r="I51" s="186">
        <f>'Rozpočet Pol'!G90</f>
        <v>0</v>
      </c>
      <c r="J51" s="186"/>
    </row>
    <row r="52" spans="1:10" ht="25.5" customHeight="1" x14ac:dyDescent="0.2">
      <c r="A52" s="164"/>
      <c r="B52" s="178" t="s">
        <v>62</v>
      </c>
      <c r="C52" s="179" t="s">
        <v>63</v>
      </c>
      <c r="D52" s="180"/>
      <c r="E52" s="180"/>
      <c r="F52" s="187" t="s">
        <v>23</v>
      </c>
      <c r="G52" s="188"/>
      <c r="H52" s="188"/>
      <c r="I52" s="189">
        <f>'Rozpočet Pol'!G94</f>
        <v>0</v>
      </c>
      <c r="J52" s="189"/>
    </row>
    <row r="53" spans="1:10" ht="25.5" customHeight="1" x14ac:dyDescent="0.2">
      <c r="A53" s="165"/>
      <c r="B53" s="171" t="s">
        <v>1</v>
      </c>
      <c r="C53" s="171"/>
      <c r="D53" s="172"/>
      <c r="E53" s="172"/>
      <c r="F53" s="190"/>
      <c r="G53" s="191"/>
      <c r="H53" s="191"/>
      <c r="I53" s="192">
        <f>SUM(I47:I52)</f>
        <v>0</v>
      </c>
      <c r="J53" s="192"/>
    </row>
    <row r="54" spans="1:10" x14ac:dyDescent="0.2">
      <c r="F54" s="193"/>
      <c r="G54" s="129"/>
      <c r="H54" s="193"/>
      <c r="I54" s="129"/>
      <c r="J54" s="129"/>
    </row>
    <row r="55" spans="1:10" x14ac:dyDescent="0.2">
      <c r="F55" s="193"/>
      <c r="G55" s="129"/>
      <c r="H55" s="193"/>
      <c r="I55" s="129"/>
      <c r="J55" s="129"/>
    </row>
    <row r="56" spans="1:10" x14ac:dyDescent="0.2">
      <c r="F56" s="193"/>
      <c r="G56" s="129"/>
      <c r="H56" s="193"/>
      <c r="I56" s="129"/>
      <c r="J56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1:J51"/>
    <mergeCell ref="C51:E51"/>
    <mergeCell ref="I52:J52"/>
    <mergeCell ref="C52:E52"/>
    <mergeCell ref="I53:J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B6083-AE6F-41D4-80F2-39C1F2DA1D98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5C985-56E9-4180-8EEA-C3213EDA6156}">
  <sheetPr>
    <outlinePr summaryBelow="0"/>
  </sheetPr>
  <dimension ref="A1:BH10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67</v>
      </c>
    </row>
    <row r="2" spans="1:60" ht="24.95" customHeight="1" x14ac:dyDescent="0.2">
      <c r="A2" s="203" t="s">
        <v>66</v>
      </c>
      <c r="B2" s="197"/>
      <c r="C2" s="198" t="s">
        <v>46</v>
      </c>
      <c r="D2" s="199"/>
      <c r="E2" s="199"/>
      <c r="F2" s="199"/>
      <c r="G2" s="205"/>
      <c r="AE2" t="s">
        <v>68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69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70</v>
      </c>
    </row>
    <row r="5" spans="1:60" hidden="1" x14ac:dyDescent="0.2">
      <c r="A5" s="207" t="s">
        <v>71</v>
      </c>
      <c r="B5" s="208"/>
      <c r="C5" s="209"/>
      <c r="D5" s="210"/>
      <c r="E5" s="210"/>
      <c r="F5" s="210"/>
      <c r="G5" s="211"/>
      <c r="AE5" t="s">
        <v>72</v>
      </c>
    </row>
    <row r="7" spans="1:60" ht="38.25" x14ac:dyDescent="0.2">
      <c r="A7" s="216" t="s">
        <v>73</v>
      </c>
      <c r="B7" s="217" t="s">
        <v>74</v>
      </c>
      <c r="C7" s="217" t="s">
        <v>75</v>
      </c>
      <c r="D7" s="216" t="s">
        <v>76</v>
      </c>
      <c r="E7" s="216" t="s">
        <v>77</v>
      </c>
      <c r="F7" s="212" t="s">
        <v>78</v>
      </c>
      <c r="G7" s="233" t="s">
        <v>28</v>
      </c>
      <c r="H7" s="234" t="s">
        <v>29</v>
      </c>
      <c r="I7" s="234" t="s">
        <v>79</v>
      </c>
      <c r="J7" s="234" t="s">
        <v>30</v>
      </c>
      <c r="K7" s="234" t="s">
        <v>80</v>
      </c>
      <c r="L7" s="234" t="s">
        <v>81</v>
      </c>
      <c r="M7" s="234" t="s">
        <v>82</v>
      </c>
      <c r="N7" s="234" t="s">
        <v>83</v>
      </c>
      <c r="O7" s="234" t="s">
        <v>84</v>
      </c>
      <c r="P7" s="234" t="s">
        <v>85</v>
      </c>
      <c r="Q7" s="234" t="s">
        <v>86</v>
      </c>
      <c r="R7" s="234" t="s">
        <v>87</v>
      </c>
      <c r="S7" s="234" t="s">
        <v>88</v>
      </c>
      <c r="T7" s="234" t="s">
        <v>89</v>
      </c>
      <c r="U7" s="219" t="s">
        <v>90</v>
      </c>
    </row>
    <row r="8" spans="1:60" x14ac:dyDescent="0.2">
      <c r="A8" s="235" t="s">
        <v>91</v>
      </c>
      <c r="B8" s="236" t="s">
        <v>52</v>
      </c>
      <c r="C8" s="237" t="s">
        <v>53</v>
      </c>
      <c r="D8" s="238"/>
      <c r="E8" s="239"/>
      <c r="F8" s="240"/>
      <c r="G8" s="240">
        <f>SUMIF(AE9:AE12,"&lt;&gt;NOR",G9:G12)</f>
        <v>0</v>
      </c>
      <c r="H8" s="240"/>
      <c r="I8" s="240">
        <f>SUM(I9:I12)</f>
        <v>0</v>
      </c>
      <c r="J8" s="240"/>
      <c r="K8" s="240">
        <f>SUM(K9:K12)</f>
        <v>0</v>
      </c>
      <c r="L8" s="240"/>
      <c r="M8" s="240">
        <f>SUM(M9:M12)</f>
        <v>0</v>
      </c>
      <c r="N8" s="218"/>
      <c r="O8" s="218">
        <f>SUM(O9:O12)</f>
        <v>0</v>
      </c>
      <c r="P8" s="218"/>
      <c r="Q8" s="218">
        <f>SUM(Q9:Q12)</f>
        <v>0.49064000000000002</v>
      </c>
      <c r="R8" s="218"/>
      <c r="S8" s="218"/>
      <c r="T8" s="235"/>
      <c r="U8" s="218">
        <f>SUM(U9:U12)</f>
        <v>33.299999999999997</v>
      </c>
      <c r="AE8" t="s">
        <v>92</v>
      </c>
    </row>
    <row r="9" spans="1:60" ht="22.5" outlineLevel="1" x14ac:dyDescent="0.2">
      <c r="A9" s="214">
        <v>1</v>
      </c>
      <c r="B9" s="220" t="s">
        <v>93</v>
      </c>
      <c r="C9" s="263" t="s">
        <v>94</v>
      </c>
      <c r="D9" s="222" t="s">
        <v>95</v>
      </c>
      <c r="E9" s="228">
        <v>2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0</v>
      </c>
      <c r="M9" s="231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96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>
        <v>2</v>
      </c>
      <c r="B10" s="220" t="s">
        <v>97</v>
      </c>
      <c r="C10" s="263" t="s">
        <v>98</v>
      </c>
      <c r="D10" s="222" t="s">
        <v>99</v>
      </c>
      <c r="E10" s="228">
        <v>30</v>
      </c>
      <c r="F10" s="230">
        <f>H10+J10</f>
        <v>0</v>
      </c>
      <c r="G10" s="231">
        <f>ROUND(E10*F10,2)</f>
        <v>0</v>
      </c>
      <c r="H10" s="231"/>
      <c r="I10" s="231">
        <f>ROUND(E10*H10,2)</f>
        <v>0</v>
      </c>
      <c r="J10" s="231"/>
      <c r="K10" s="231">
        <f>ROUND(E10*J10,2)</f>
        <v>0</v>
      </c>
      <c r="L10" s="231">
        <v>0</v>
      </c>
      <c r="M10" s="231">
        <f>G10*(1+L10/100)</f>
        <v>0</v>
      </c>
      <c r="N10" s="223">
        <v>0</v>
      </c>
      <c r="O10" s="223">
        <f>ROUND(E10*N10,5)</f>
        <v>0</v>
      </c>
      <c r="P10" s="223">
        <v>0</v>
      </c>
      <c r="Q10" s="223">
        <f>ROUND(E10*P10,5)</f>
        <v>0</v>
      </c>
      <c r="R10" s="223"/>
      <c r="S10" s="223"/>
      <c r="T10" s="224">
        <v>0</v>
      </c>
      <c r="U10" s="223">
        <f>ROUND(E10*T10,2)</f>
        <v>0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96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14">
        <v>3</v>
      </c>
      <c r="B11" s="220" t="s">
        <v>100</v>
      </c>
      <c r="C11" s="263" t="s">
        <v>101</v>
      </c>
      <c r="D11" s="222" t="s">
        <v>95</v>
      </c>
      <c r="E11" s="228">
        <v>10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0</v>
      </c>
      <c r="M11" s="231">
        <f>G11*(1+L11/100)</f>
        <v>0</v>
      </c>
      <c r="N11" s="223">
        <v>0</v>
      </c>
      <c r="O11" s="223">
        <f>ROUND(E11*N11,5)</f>
        <v>0</v>
      </c>
      <c r="P11" s="223">
        <v>0</v>
      </c>
      <c r="Q11" s="223">
        <f>ROUND(E11*P11,5)</f>
        <v>0</v>
      </c>
      <c r="R11" s="223"/>
      <c r="S11" s="223"/>
      <c r="T11" s="224">
        <v>0.49</v>
      </c>
      <c r="U11" s="223">
        <f>ROUND(E11*T11,2)</f>
        <v>4.9000000000000004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96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>
        <v>4</v>
      </c>
      <c r="B12" s="220" t="s">
        <v>102</v>
      </c>
      <c r="C12" s="263" t="s">
        <v>103</v>
      </c>
      <c r="D12" s="222" t="s">
        <v>104</v>
      </c>
      <c r="E12" s="228">
        <v>4</v>
      </c>
      <c r="F12" s="230">
        <f>H12+J12</f>
        <v>0</v>
      </c>
      <c r="G12" s="231">
        <f>ROUND(E12*F12,2)</f>
        <v>0</v>
      </c>
      <c r="H12" s="231"/>
      <c r="I12" s="231">
        <f>ROUND(E12*H12,2)</f>
        <v>0</v>
      </c>
      <c r="J12" s="231"/>
      <c r="K12" s="231">
        <f>ROUND(E12*J12,2)</f>
        <v>0</v>
      </c>
      <c r="L12" s="231">
        <v>0</v>
      </c>
      <c r="M12" s="231">
        <f>G12*(1+L12/100)</f>
        <v>0</v>
      </c>
      <c r="N12" s="223">
        <v>0</v>
      </c>
      <c r="O12" s="223">
        <f>ROUND(E12*N12,5)</f>
        <v>0</v>
      </c>
      <c r="P12" s="223">
        <v>0.12266000000000001</v>
      </c>
      <c r="Q12" s="223">
        <f>ROUND(E12*P12,5)</f>
        <v>0.49064000000000002</v>
      </c>
      <c r="R12" s="223"/>
      <c r="S12" s="223"/>
      <c r="T12" s="224">
        <v>7.1</v>
      </c>
      <c r="U12" s="223">
        <f>ROUND(E12*T12,2)</f>
        <v>28.4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96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x14ac:dyDescent="0.2">
      <c r="A13" s="215" t="s">
        <v>91</v>
      </c>
      <c r="B13" s="221" t="s">
        <v>54</v>
      </c>
      <c r="C13" s="264" t="s">
        <v>55</v>
      </c>
      <c r="D13" s="225"/>
      <c r="E13" s="229"/>
      <c r="F13" s="232"/>
      <c r="G13" s="232">
        <f>SUMIF(AE14:AE28,"&lt;&gt;NOR",G14:G28)</f>
        <v>0</v>
      </c>
      <c r="H13" s="232"/>
      <c r="I13" s="232">
        <f>SUM(I14:I28)</f>
        <v>0</v>
      </c>
      <c r="J13" s="232"/>
      <c r="K13" s="232">
        <f>SUM(K14:K28)</f>
        <v>0</v>
      </c>
      <c r="L13" s="232"/>
      <c r="M13" s="232">
        <f>SUM(M14:M28)</f>
        <v>0</v>
      </c>
      <c r="N13" s="226"/>
      <c r="O13" s="226">
        <f>SUM(O14:O28)</f>
        <v>7.8460000000000002E-2</v>
      </c>
      <c r="P13" s="226"/>
      <c r="Q13" s="226">
        <f>SUM(Q14:Q28)</f>
        <v>7.9200000000000007E-2</v>
      </c>
      <c r="R13" s="226"/>
      <c r="S13" s="226"/>
      <c r="T13" s="227"/>
      <c r="U13" s="226">
        <f>SUM(U14:U28)</f>
        <v>67.88000000000001</v>
      </c>
      <c r="AE13" t="s">
        <v>92</v>
      </c>
    </row>
    <row r="14" spans="1:60" outlineLevel="1" x14ac:dyDescent="0.2">
      <c r="A14" s="214">
        <v>5</v>
      </c>
      <c r="B14" s="220" t="s">
        <v>105</v>
      </c>
      <c r="C14" s="263" t="s">
        <v>106</v>
      </c>
      <c r="D14" s="222" t="s">
        <v>104</v>
      </c>
      <c r="E14" s="228">
        <v>40</v>
      </c>
      <c r="F14" s="230">
        <f>H14+J14</f>
        <v>0</v>
      </c>
      <c r="G14" s="231">
        <f>ROUND(E14*F14,2)</f>
        <v>0</v>
      </c>
      <c r="H14" s="231"/>
      <c r="I14" s="231">
        <f>ROUND(E14*H14,2)</f>
        <v>0</v>
      </c>
      <c r="J14" s="231"/>
      <c r="K14" s="231">
        <f>ROUND(E14*J14,2)</f>
        <v>0</v>
      </c>
      <c r="L14" s="231">
        <v>0</v>
      </c>
      <c r="M14" s="231">
        <f>G14*(1+L14/100)</f>
        <v>0</v>
      </c>
      <c r="N14" s="223">
        <v>0</v>
      </c>
      <c r="O14" s="223">
        <f>ROUND(E14*N14,5)</f>
        <v>0</v>
      </c>
      <c r="P14" s="223">
        <v>1.98E-3</v>
      </c>
      <c r="Q14" s="223">
        <f>ROUND(E14*P14,5)</f>
        <v>7.9200000000000007E-2</v>
      </c>
      <c r="R14" s="223"/>
      <c r="S14" s="223"/>
      <c r="T14" s="224">
        <v>8.3000000000000004E-2</v>
      </c>
      <c r="U14" s="223">
        <f>ROUND(E14*T14,2)</f>
        <v>3.32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96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14">
        <v>6</v>
      </c>
      <c r="B15" s="220" t="s">
        <v>107</v>
      </c>
      <c r="C15" s="263" t="s">
        <v>108</v>
      </c>
      <c r="D15" s="222" t="s">
        <v>95</v>
      </c>
      <c r="E15" s="228">
        <v>0.5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0</v>
      </c>
      <c r="M15" s="231">
        <f>G15*(1+L15/100)</f>
        <v>0</v>
      </c>
      <c r="N15" s="223">
        <v>0</v>
      </c>
      <c r="O15" s="223">
        <f>ROUND(E15*N15,5)</f>
        <v>0</v>
      </c>
      <c r="P15" s="223">
        <v>0</v>
      </c>
      <c r="Q15" s="223">
        <f>ROUND(E15*P15,5)</f>
        <v>0</v>
      </c>
      <c r="R15" s="223"/>
      <c r="S15" s="223"/>
      <c r="T15" s="224">
        <v>4.1550000000000002</v>
      </c>
      <c r="U15" s="223">
        <f>ROUND(E15*T15,2)</f>
        <v>2.08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96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7</v>
      </c>
      <c r="B16" s="220" t="s">
        <v>109</v>
      </c>
      <c r="C16" s="263" t="s">
        <v>110</v>
      </c>
      <c r="D16" s="222" t="s">
        <v>111</v>
      </c>
      <c r="E16" s="228">
        <v>8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0</v>
      </c>
      <c r="M16" s="231">
        <f>G16*(1+L16/100)</f>
        <v>0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0.157</v>
      </c>
      <c r="U16" s="223">
        <f>ROUND(E16*T16,2)</f>
        <v>1.26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96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>
        <v>8</v>
      </c>
      <c r="B17" s="220" t="s">
        <v>112</v>
      </c>
      <c r="C17" s="263" t="s">
        <v>113</v>
      </c>
      <c r="D17" s="222" t="s">
        <v>111</v>
      </c>
      <c r="E17" s="228">
        <v>8</v>
      </c>
      <c r="F17" s="230">
        <f>H17+J17</f>
        <v>0</v>
      </c>
      <c r="G17" s="231">
        <f>ROUND(E17*F17,2)</f>
        <v>0</v>
      </c>
      <c r="H17" s="231"/>
      <c r="I17" s="231">
        <f>ROUND(E17*H17,2)</f>
        <v>0</v>
      </c>
      <c r="J17" s="231"/>
      <c r="K17" s="231">
        <f>ROUND(E17*J17,2)</f>
        <v>0</v>
      </c>
      <c r="L17" s="231">
        <v>0</v>
      </c>
      <c r="M17" s="231">
        <f>G17*(1+L17/100)</f>
        <v>0</v>
      </c>
      <c r="N17" s="223">
        <v>0</v>
      </c>
      <c r="O17" s="223">
        <f>ROUND(E17*N17,5)</f>
        <v>0</v>
      </c>
      <c r="P17" s="223">
        <v>0</v>
      </c>
      <c r="Q17" s="223">
        <f>ROUND(E17*P17,5)</f>
        <v>0</v>
      </c>
      <c r="R17" s="223"/>
      <c r="S17" s="223"/>
      <c r="T17" s="224">
        <v>0.17399999999999999</v>
      </c>
      <c r="U17" s="223">
        <f>ROUND(E17*T17,2)</f>
        <v>1.39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96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>
        <v>9</v>
      </c>
      <c r="B18" s="220" t="s">
        <v>114</v>
      </c>
      <c r="C18" s="263" t="s">
        <v>115</v>
      </c>
      <c r="D18" s="222" t="s">
        <v>111</v>
      </c>
      <c r="E18" s="228">
        <v>8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0</v>
      </c>
      <c r="M18" s="231">
        <f>G18*(1+L18/100)</f>
        <v>0</v>
      </c>
      <c r="N18" s="223">
        <v>0</v>
      </c>
      <c r="O18" s="223">
        <f>ROUND(E18*N18,5)</f>
        <v>0</v>
      </c>
      <c r="P18" s="223">
        <v>0</v>
      </c>
      <c r="Q18" s="223">
        <f>ROUND(E18*P18,5)</f>
        <v>0</v>
      </c>
      <c r="R18" s="223"/>
      <c r="S18" s="223"/>
      <c r="T18" s="224">
        <v>0.25900000000000001</v>
      </c>
      <c r="U18" s="223">
        <f>ROUND(E18*T18,2)</f>
        <v>2.0699999999999998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96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>
        <v>10</v>
      </c>
      <c r="B19" s="220" t="s">
        <v>116</v>
      </c>
      <c r="C19" s="263" t="s">
        <v>117</v>
      </c>
      <c r="D19" s="222" t="s">
        <v>104</v>
      </c>
      <c r="E19" s="228">
        <v>130</v>
      </c>
      <c r="F19" s="230">
        <f>H19+J19</f>
        <v>0</v>
      </c>
      <c r="G19" s="231">
        <f>ROUND(E19*F19,2)</f>
        <v>0</v>
      </c>
      <c r="H19" s="231"/>
      <c r="I19" s="231">
        <f>ROUND(E19*H19,2)</f>
        <v>0</v>
      </c>
      <c r="J19" s="231"/>
      <c r="K19" s="231">
        <f>ROUND(E19*J19,2)</f>
        <v>0</v>
      </c>
      <c r="L19" s="231">
        <v>0</v>
      </c>
      <c r="M19" s="231">
        <f>G19*(1+L19/100)</f>
        <v>0</v>
      </c>
      <c r="N19" s="223">
        <v>0</v>
      </c>
      <c r="O19" s="223">
        <f>ROUND(E19*N19,5)</f>
        <v>0</v>
      </c>
      <c r="P19" s="223">
        <v>0</v>
      </c>
      <c r="Q19" s="223">
        <f>ROUND(E19*P19,5)</f>
        <v>0</v>
      </c>
      <c r="R19" s="223"/>
      <c r="S19" s="223"/>
      <c r="T19" s="224">
        <v>5.8999999999999997E-2</v>
      </c>
      <c r="U19" s="223">
        <f>ROUND(E19*T19,2)</f>
        <v>7.67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96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>
        <v>11</v>
      </c>
      <c r="B20" s="220" t="s">
        <v>118</v>
      </c>
      <c r="C20" s="263" t="s">
        <v>119</v>
      </c>
      <c r="D20" s="222" t="s">
        <v>104</v>
      </c>
      <c r="E20" s="228">
        <v>15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0</v>
      </c>
      <c r="M20" s="231">
        <f>G20*(1+L20/100)</f>
        <v>0</v>
      </c>
      <c r="N20" s="223">
        <v>3.8000000000000002E-4</v>
      </c>
      <c r="O20" s="223">
        <f>ROUND(E20*N20,5)</f>
        <v>5.7000000000000002E-3</v>
      </c>
      <c r="P20" s="223">
        <v>0</v>
      </c>
      <c r="Q20" s="223">
        <f>ROUND(E20*P20,5)</f>
        <v>0</v>
      </c>
      <c r="R20" s="223"/>
      <c r="S20" s="223"/>
      <c r="T20" s="224">
        <v>0.32</v>
      </c>
      <c r="U20" s="223">
        <f>ROUND(E20*T20,2)</f>
        <v>4.8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96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>
        <v>12</v>
      </c>
      <c r="B21" s="220" t="s">
        <v>120</v>
      </c>
      <c r="C21" s="263" t="s">
        <v>121</v>
      </c>
      <c r="D21" s="222" t="s">
        <v>104</v>
      </c>
      <c r="E21" s="228">
        <v>35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0</v>
      </c>
      <c r="M21" s="231">
        <f>G21*(1+L21/100)</f>
        <v>0</v>
      </c>
      <c r="N21" s="223">
        <v>4.6999999999999999E-4</v>
      </c>
      <c r="O21" s="223">
        <f>ROUND(E21*N21,5)</f>
        <v>1.6449999999999999E-2</v>
      </c>
      <c r="P21" s="223">
        <v>0</v>
      </c>
      <c r="Q21" s="223">
        <f>ROUND(E21*P21,5)</f>
        <v>0</v>
      </c>
      <c r="R21" s="223"/>
      <c r="S21" s="223"/>
      <c r="T21" s="224">
        <v>0.35899999999999999</v>
      </c>
      <c r="U21" s="223">
        <f>ROUND(E21*T21,2)</f>
        <v>12.57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96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>
        <v>13</v>
      </c>
      <c r="B22" s="220" t="s">
        <v>122</v>
      </c>
      <c r="C22" s="263" t="s">
        <v>123</v>
      </c>
      <c r="D22" s="222" t="s">
        <v>104</v>
      </c>
      <c r="E22" s="228">
        <v>15</v>
      </c>
      <c r="F22" s="230">
        <f>H22+J22</f>
        <v>0</v>
      </c>
      <c r="G22" s="231">
        <f>ROUND(E22*F22,2)</f>
        <v>0</v>
      </c>
      <c r="H22" s="231"/>
      <c r="I22" s="231">
        <f>ROUND(E22*H22,2)</f>
        <v>0</v>
      </c>
      <c r="J22" s="231"/>
      <c r="K22" s="231">
        <f>ROUND(E22*J22,2)</f>
        <v>0</v>
      </c>
      <c r="L22" s="231">
        <v>0</v>
      </c>
      <c r="M22" s="231">
        <f>G22*(1+L22/100)</f>
        <v>0</v>
      </c>
      <c r="N22" s="223">
        <v>6.9999999999999999E-4</v>
      </c>
      <c r="O22" s="223">
        <f>ROUND(E22*N22,5)</f>
        <v>1.0500000000000001E-2</v>
      </c>
      <c r="P22" s="223">
        <v>0</v>
      </c>
      <c r="Q22" s="223">
        <f>ROUND(E22*P22,5)</f>
        <v>0</v>
      </c>
      <c r="R22" s="223"/>
      <c r="S22" s="223"/>
      <c r="T22" s="224">
        <v>0.45200000000000001</v>
      </c>
      <c r="U22" s="223">
        <f>ROUND(E22*T22,2)</f>
        <v>6.78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96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14</v>
      </c>
      <c r="B23" s="220" t="s">
        <v>124</v>
      </c>
      <c r="C23" s="263" t="s">
        <v>125</v>
      </c>
      <c r="D23" s="222" t="s">
        <v>104</v>
      </c>
      <c r="E23" s="228">
        <v>15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0</v>
      </c>
      <c r="M23" s="231">
        <f>G23*(1+L23/100)</f>
        <v>0</v>
      </c>
      <c r="N23" s="223">
        <v>1.31E-3</v>
      </c>
      <c r="O23" s="223">
        <f>ROUND(E23*N23,5)</f>
        <v>1.9650000000000001E-2</v>
      </c>
      <c r="P23" s="223">
        <v>0</v>
      </c>
      <c r="Q23" s="223">
        <f>ROUND(E23*P23,5)</f>
        <v>0</v>
      </c>
      <c r="R23" s="223"/>
      <c r="S23" s="223"/>
      <c r="T23" s="224">
        <v>0.79700000000000004</v>
      </c>
      <c r="U23" s="223">
        <f>ROUND(E23*T23,2)</f>
        <v>11.96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96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14">
        <v>15</v>
      </c>
      <c r="B24" s="220" t="s">
        <v>126</v>
      </c>
      <c r="C24" s="263" t="s">
        <v>127</v>
      </c>
      <c r="D24" s="222" t="s">
        <v>104</v>
      </c>
      <c r="E24" s="228">
        <v>50</v>
      </c>
      <c r="F24" s="230">
        <f>H24+J24</f>
        <v>0</v>
      </c>
      <c r="G24" s="231">
        <f>ROUND(E24*F24,2)</f>
        <v>0</v>
      </c>
      <c r="H24" s="231"/>
      <c r="I24" s="231">
        <f>ROUND(E24*H24,2)</f>
        <v>0</v>
      </c>
      <c r="J24" s="231"/>
      <c r="K24" s="231">
        <f>ROUND(E24*J24,2)</f>
        <v>0</v>
      </c>
      <c r="L24" s="231">
        <v>0</v>
      </c>
      <c r="M24" s="231">
        <f>G24*(1+L24/100)</f>
        <v>0</v>
      </c>
      <c r="N24" s="223">
        <v>3.4000000000000002E-4</v>
      </c>
      <c r="O24" s="223">
        <f>ROUND(E24*N24,5)</f>
        <v>1.7000000000000001E-2</v>
      </c>
      <c r="P24" s="223">
        <v>0</v>
      </c>
      <c r="Q24" s="223">
        <f>ROUND(E24*P24,5)</f>
        <v>0</v>
      </c>
      <c r="R24" s="223"/>
      <c r="S24" s="223"/>
      <c r="T24" s="224">
        <v>0.20599999999999999</v>
      </c>
      <c r="U24" s="223">
        <f>ROUND(E24*T24,2)</f>
        <v>10.3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96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14">
        <v>16</v>
      </c>
      <c r="B25" s="220" t="s">
        <v>128</v>
      </c>
      <c r="C25" s="263" t="s">
        <v>129</v>
      </c>
      <c r="D25" s="222" t="s">
        <v>111</v>
      </c>
      <c r="E25" s="228">
        <v>4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0</v>
      </c>
      <c r="M25" s="231">
        <f>G25*(1+L25/100)</f>
        <v>0</v>
      </c>
      <c r="N25" s="223">
        <v>2.7999999999999998E-4</v>
      </c>
      <c r="O25" s="223">
        <f>ROUND(E25*N25,5)</f>
        <v>1.1199999999999999E-3</v>
      </c>
      <c r="P25" s="223">
        <v>0</v>
      </c>
      <c r="Q25" s="223">
        <f>ROUND(E25*P25,5)</f>
        <v>0</v>
      </c>
      <c r="R25" s="223"/>
      <c r="S25" s="223"/>
      <c r="T25" s="224">
        <v>0</v>
      </c>
      <c r="U25" s="223">
        <f>ROUND(E25*T25,2)</f>
        <v>0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130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17</v>
      </c>
      <c r="B26" s="220" t="s">
        <v>131</v>
      </c>
      <c r="C26" s="263" t="s">
        <v>132</v>
      </c>
      <c r="D26" s="222" t="s">
        <v>111</v>
      </c>
      <c r="E26" s="228">
        <v>2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0</v>
      </c>
      <c r="M26" s="231">
        <f>G26*(1+L26/100)</f>
        <v>0</v>
      </c>
      <c r="N26" s="223">
        <v>2.7E-4</v>
      </c>
      <c r="O26" s="223">
        <f>ROUND(E26*N26,5)</f>
        <v>5.4000000000000001E-4</v>
      </c>
      <c r="P26" s="223">
        <v>0</v>
      </c>
      <c r="Q26" s="223">
        <f>ROUND(E26*P26,5)</f>
        <v>0</v>
      </c>
      <c r="R26" s="223"/>
      <c r="S26" s="223"/>
      <c r="T26" s="224">
        <v>0</v>
      </c>
      <c r="U26" s="223">
        <f>ROUND(E26*T26,2)</f>
        <v>0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130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14">
        <v>18</v>
      </c>
      <c r="B27" s="220" t="s">
        <v>126</v>
      </c>
      <c r="C27" s="263" t="s">
        <v>133</v>
      </c>
      <c r="D27" s="222" t="s">
        <v>104</v>
      </c>
      <c r="E27" s="228">
        <v>15</v>
      </c>
      <c r="F27" s="230">
        <f>H27+J27</f>
        <v>0</v>
      </c>
      <c r="G27" s="231">
        <f>ROUND(E27*F27,2)</f>
        <v>0</v>
      </c>
      <c r="H27" s="231"/>
      <c r="I27" s="231">
        <f>ROUND(E27*H27,2)</f>
        <v>0</v>
      </c>
      <c r="J27" s="231"/>
      <c r="K27" s="231">
        <f>ROUND(E27*J27,2)</f>
        <v>0</v>
      </c>
      <c r="L27" s="231">
        <v>0</v>
      </c>
      <c r="M27" s="231">
        <f>G27*(1+L27/100)</f>
        <v>0</v>
      </c>
      <c r="N27" s="223">
        <v>5.0000000000000001E-4</v>
      </c>
      <c r="O27" s="223">
        <f>ROUND(E27*N27,5)</f>
        <v>7.4999999999999997E-3</v>
      </c>
      <c r="P27" s="223">
        <v>0</v>
      </c>
      <c r="Q27" s="223">
        <f>ROUND(E27*P27,5)</f>
        <v>0</v>
      </c>
      <c r="R27" s="223"/>
      <c r="S27" s="223"/>
      <c r="T27" s="224">
        <v>0.245</v>
      </c>
      <c r="U27" s="223">
        <f>ROUND(E27*T27,2)</f>
        <v>3.68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96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>
        <v>19</v>
      </c>
      <c r="B28" s="220" t="s">
        <v>134</v>
      </c>
      <c r="C28" s="263" t="s">
        <v>135</v>
      </c>
      <c r="D28" s="222" t="s">
        <v>0</v>
      </c>
      <c r="E28" s="228">
        <v>623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0</v>
      </c>
      <c r="M28" s="231">
        <f>G28*(1+L28/100)</f>
        <v>0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0</v>
      </c>
      <c r="U28" s="223">
        <f>ROUND(E28*T28,2)</f>
        <v>0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96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x14ac:dyDescent="0.2">
      <c r="A29" s="215" t="s">
        <v>91</v>
      </c>
      <c r="B29" s="221" t="s">
        <v>56</v>
      </c>
      <c r="C29" s="264" t="s">
        <v>57</v>
      </c>
      <c r="D29" s="225"/>
      <c r="E29" s="229"/>
      <c r="F29" s="232"/>
      <c r="G29" s="232">
        <f>SUMIF(AE30:AE49,"&lt;&gt;NOR",G30:G49)</f>
        <v>0</v>
      </c>
      <c r="H29" s="232"/>
      <c r="I29" s="232">
        <f>SUM(I30:I49)</f>
        <v>0</v>
      </c>
      <c r="J29" s="232"/>
      <c r="K29" s="232">
        <f>SUM(K30:K49)</f>
        <v>0</v>
      </c>
      <c r="L29" s="232"/>
      <c r="M29" s="232">
        <f>SUM(M30:M49)</f>
        <v>0</v>
      </c>
      <c r="N29" s="226"/>
      <c r="O29" s="226">
        <f>SUM(O30:O49)</f>
        <v>4.446E-2</v>
      </c>
      <c r="P29" s="226"/>
      <c r="Q29" s="226">
        <f>SUM(Q30:Q49)</f>
        <v>1.4E-2</v>
      </c>
      <c r="R29" s="226"/>
      <c r="S29" s="226"/>
      <c r="T29" s="227"/>
      <c r="U29" s="226">
        <f>SUM(U30:U49)</f>
        <v>112.73</v>
      </c>
      <c r="AE29" t="s">
        <v>92</v>
      </c>
    </row>
    <row r="30" spans="1:60" outlineLevel="1" x14ac:dyDescent="0.2">
      <c r="A30" s="214">
        <v>20</v>
      </c>
      <c r="B30" s="220" t="s">
        <v>136</v>
      </c>
      <c r="C30" s="263" t="s">
        <v>137</v>
      </c>
      <c r="D30" s="222" t="s">
        <v>104</v>
      </c>
      <c r="E30" s="228">
        <v>50</v>
      </c>
      <c r="F30" s="230">
        <f>H30+J30</f>
        <v>0</v>
      </c>
      <c r="G30" s="231">
        <f>ROUND(E30*F30,2)</f>
        <v>0</v>
      </c>
      <c r="H30" s="231"/>
      <c r="I30" s="231">
        <f>ROUND(E30*H30,2)</f>
        <v>0</v>
      </c>
      <c r="J30" s="231"/>
      <c r="K30" s="231">
        <f>ROUND(E30*J30,2)</f>
        <v>0</v>
      </c>
      <c r="L30" s="231">
        <v>0</v>
      </c>
      <c r="M30" s="231">
        <f>G30*(1+L30/100)</f>
        <v>0</v>
      </c>
      <c r="N30" s="223">
        <v>0</v>
      </c>
      <c r="O30" s="223">
        <f>ROUND(E30*N30,5)</f>
        <v>0</v>
      </c>
      <c r="P30" s="223">
        <v>2.7999999999999998E-4</v>
      </c>
      <c r="Q30" s="223">
        <f>ROUND(E30*P30,5)</f>
        <v>1.4E-2</v>
      </c>
      <c r="R30" s="223"/>
      <c r="S30" s="223"/>
      <c r="T30" s="224">
        <v>5.1999999999999998E-2</v>
      </c>
      <c r="U30" s="223">
        <f>ROUND(E30*T30,2)</f>
        <v>2.6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96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>
        <v>21</v>
      </c>
      <c r="B31" s="220" t="s">
        <v>138</v>
      </c>
      <c r="C31" s="263" t="s">
        <v>139</v>
      </c>
      <c r="D31" s="222" t="s">
        <v>95</v>
      </c>
      <c r="E31" s="228">
        <v>0.5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0</v>
      </c>
      <c r="M31" s="231">
        <f>G31*(1+L31/100)</f>
        <v>0</v>
      </c>
      <c r="N31" s="223">
        <v>0</v>
      </c>
      <c r="O31" s="223">
        <f>ROUND(E31*N31,5)</f>
        <v>0</v>
      </c>
      <c r="P31" s="223">
        <v>0</v>
      </c>
      <c r="Q31" s="223">
        <f>ROUND(E31*P31,5)</f>
        <v>0</v>
      </c>
      <c r="R31" s="223"/>
      <c r="S31" s="223"/>
      <c r="T31" s="224">
        <v>4.1550000000000002</v>
      </c>
      <c r="U31" s="223">
        <f>ROUND(E31*T31,2)</f>
        <v>2.08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96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>
        <v>22</v>
      </c>
      <c r="B32" s="220" t="s">
        <v>140</v>
      </c>
      <c r="C32" s="263" t="s">
        <v>141</v>
      </c>
      <c r="D32" s="222" t="s">
        <v>142</v>
      </c>
      <c r="E32" s="228">
        <v>40</v>
      </c>
      <c r="F32" s="230">
        <f>H32+J32</f>
        <v>0</v>
      </c>
      <c r="G32" s="231">
        <f>ROUND(E32*F32,2)</f>
        <v>0</v>
      </c>
      <c r="H32" s="231"/>
      <c r="I32" s="231">
        <f>ROUND(E32*H32,2)</f>
        <v>0</v>
      </c>
      <c r="J32" s="231"/>
      <c r="K32" s="231">
        <f>ROUND(E32*J32,2)</f>
        <v>0</v>
      </c>
      <c r="L32" s="231">
        <v>0</v>
      </c>
      <c r="M32" s="231">
        <f>G32*(1+L32/100)</f>
        <v>0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0.42499999999999999</v>
      </c>
      <c r="U32" s="223">
        <f>ROUND(E32*T32,2)</f>
        <v>17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96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>
        <v>23</v>
      </c>
      <c r="B33" s="220" t="s">
        <v>143</v>
      </c>
      <c r="C33" s="263" t="s">
        <v>144</v>
      </c>
      <c r="D33" s="222" t="s">
        <v>104</v>
      </c>
      <c r="E33" s="228">
        <v>135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0</v>
      </c>
      <c r="M33" s="231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2.9000000000000001E-2</v>
      </c>
      <c r="U33" s="223">
        <f>ROUND(E33*T33,2)</f>
        <v>3.92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96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>
        <v>24</v>
      </c>
      <c r="B34" s="220" t="s">
        <v>145</v>
      </c>
      <c r="C34" s="263" t="s">
        <v>146</v>
      </c>
      <c r="D34" s="222" t="s">
        <v>104</v>
      </c>
      <c r="E34" s="228">
        <v>135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0</v>
      </c>
      <c r="M34" s="231">
        <f>G34*(1+L34/100)</f>
        <v>0</v>
      </c>
      <c r="N34" s="223">
        <v>1.0000000000000001E-5</v>
      </c>
      <c r="O34" s="223">
        <f>ROUND(E34*N34,5)</f>
        <v>1.3500000000000001E-3</v>
      </c>
      <c r="P34" s="223">
        <v>0</v>
      </c>
      <c r="Q34" s="223">
        <f>ROUND(E34*P34,5)</f>
        <v>0</v>
      </c>
      <c r="R34" s="223"/>
      <c r="S34" s="223"/>
      <c r="T34" s="224">
        <v>6.2E-2</v>
      </c>
      <c r="U34" s="223">
        <f>ROUND(E34*T34,2)</f>
        <v>8.3699999999999992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96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14">
        <v>25</v>
      </c>
      <c r="B35" s="220" t="s">
        <v>147</v>
      </c>
      <c r="C35" s="263" t="s">
        <v>148</v>
      </c>
      <c r="D35" s="222" t="s">
        <v>104</v>
      </c>
      <c r="E35" s="228">
        <v>70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0</v>
      </c>
      <c r="M35" s="231">
        <f>G35*(1+L35/100)</f>
        <v>0</v>
      </c>
      <c r="N35" s="223">
        <v>2.0000000000000002E-5</v>
      </c>
      <c r="O35" s="223">
        <f>ROUND(E35*N35,5)</f>
        <v>1.4E-3</v>
      </c>
      <c r="P35" s="223">
        <v>0</v>
      </c>
      <c r="Q35" s="223">
        <f>ROUND(E35*P35,5)</f>
        <v>0</v>
      </c>
      <c r="R35" s="223"/>
      <c r="S35" s="223"/>
      <c r="T35" s="224">
        <v>0.129</v>
      </c>
      <c r="U35" s="223">
        <f>ROUND(E35*T35,2)</f>
        <v>9.0299999999999994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96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14">
        <v>26</v>
      </c>
      <c r="B36" s="220" t="s">
        <v>149</v>
      </c>
      <c r="C36" s="263" t="s">
        <v>150</v>
      </c>
      <c r="D36" s="222" t="s">
        <v>104</v>
      </c>
      <c r="E36" s="228">
        <v>5</v>
      </c>
      <c r="F36" s="230">
        <f>H36+J36</f>
        <v>0</v>
      </c>
      <c r="G36" s="231">
        <f>ROUND(E36*F36,2)</f>
        <v>0</v>
      </c>
      <c r="H36" s="231"/>
      <c r="I36" s="231">
        <f>ROUND(E36*H36,2)</f>
        <v>0</v>
      </c>
      <c r="J36" s="231"/>
      <c r="K36" s="231">
        <f>ROUND(E36*J36,2)</f>
        <v>0</v>
      </c>
      <c r="L36" s="231">
        <v>0</v>
      </c>
      <c r="M36" s="231">
        <f>G36*(1+L36/100)</f>
        <v>0</v>
      </c>
      <c r="N36" s="223">
        <v>4.0000000000000003E-5</v>
      </c>
      <c r="O36" s="223">
        <f>ROUND(E36*N36,5)</f>
        <v>2.0000000000000001E-4</v>
      </c>
      <c r="P36" s="223">
        <v>0</v>
      </c>
      <c r="Q36" s="223">
        <f>ROUND(E36*P36,5)</f>
        <v>0</v>
      </c>
      <c r="R36" s="223"/>
      <c r="S36" s="223"/>
      <c r="T36" s="224">
        <v>0.129</v>
      </c>
      <c r="U36" s="223">
        <f>ROUND(E36*T36,2)</f>
        <v>0.65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96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14">
        <v>27</v>
      </c>
      <c r="B37" s="220" t="s">
        <v>151</v>
      </c>
      <c r="C37" s="263" t="s">
        <v>152</v>
      </c>
      <c r="D37" s="222" t="s">
        <v>104</v>
      </c>
      <c r="E37" s="228">
        <v>55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0</v>
      </c>
      <c r="M37" s="231">
        <f>G37*(1+L37/100)</f>
        <v>0</v>
      </c>
      <c r="N37" s="223">
        <v>5.0000000000000002E-5</v>
      </c>
      <c r="O37" s="223">
        <f>ROUND(E37*N37,5)</f>
        <v>2.7499999999999998E-3</v>
      </c>
      <c r="P37" s="223">
        <v>0</v>
      </c>
      <c r="Q37" s="223">
        <f>ROUND(E37*P37,5)</f>
        <v>0</v>
      </c>
      <c r="R37" s="223"/>
      <c r="S37" s="223"/>
      <c r="T37" s="224">
        <v>0.129</v>
      </c>
      <c r="U37" s="223">
        <f>ROUND(E37*T37,2)</f>
        <v>7.1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96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14">
        <v>28</v>
      </c>
      <c r="B38" s="220" t="s">
        <v>153</v>
      </c>
      <c r="C38" s="263" t="s">
        <v>154</v>
      </c>
      <c r="D38" s="222" t="s">
        <v>104</v>
      </c>
      <c r="E38" s="228">
        <v>5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0</v>
      </c>
      <c r="M38" s="231">
        <f>G38*(1+L38/100)</f>
        <v>0</v>
      </c>
      <c r="N38" s="223">
        <v>8.0000000000000007E-5</v>
      </c>
      <c r="O38" s="223">
        <f>ROUND(E38*N38,5)</f>
        <v>4.0000000000000002E-4</v>
      </c>
      <c r="P38" s="223">
        <v>0</v>
      </c>
      <c r="Q38" s="223">
        <f>ROUND(E38*P38,5)</f>
        <v>0</v>
      </c>
      <c r="R38" s="223"/>
      <c r="S38" s="223"/>
      <c r="T38" s="224">
        <v>0.129</v>
      </c>
      <c r="U38" s="223">
        <f>ROUND(E38*T38,2)</f>
        <v>0.65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96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14">
        <v>29</v>
      </c>
      <c r="B39" s="220" t="s">
        <v>155</v>
      </c>
      <c r="C39" s="263" t="s">
        <v>156</v>
      </c>
      <c r="D39" s="222" t="s">
        <v>104</v>
      </c>
      <c r="E39" s="228">
        <v>35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0</v>
      </c>
      <c r="M39" s="231">
        <f>G39*(1+L39/100)</f>
        <v>0</v>
      </c>
      <c r="N39" s="223">
        <v>0</v>
      </c>
      <c r="O39" s="223">
        <f>ROUND(E39*N39,5)</f>
        <v>0</v>
      </c>
      <c r="P39" s="223">
        <v>0</v>
      </c>
      <c r="Q39" s="223">
        <f>ROUND(E39*P39,5)</f>
        <v>0</v>
      </c>
      <c r="R39" s="223"/>
      <c r="S39" s="223"/>
      <c r="T39" s="224">
        <v>0</v>
      </c>
      <c r="U39" s="223">
        <f>ROUND(E39*T39,2)</f>
        <v>0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96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14">
        <v>30</v>
      </c>
      <c r="B40" s="220" t="s">
        <v>157</v>
      </c>
      <c r="C40" s="263" t="s">
        <v>158</v>
      </c>
      <c r="D40" s="222" t="s">
        <v>104</v>
      </c>
      <c r="E40" s="228">
        <v>135</v>
      </c>
      <c r="F40" s="230">
        <f>H40+J40</f>
        <v>0</v>
      </c>
      <c r="G40" s="231">
        <f>ROUND(E40*F40,2)</f>
        <v>0</v>
      </c>
      <c r="H40" s="231"/>
      <c r="I40" s="231">
        <f>ROUND(E40*H40,2)</f>
        <v>0</v>
      </c>
      <c r="J40" s="231"/>
      <c r="K40" s="231">
        <f>ROUND(E40*J40,2)</f>
        <v>0</v>
      </c>
      <c r="L40" s="231">
        <v>0</v>
      </c>
      <c r="M40" s="231">
        <f>G40*(1+L40/100)</f>
        <v>0</v>
      </c>
      <c r="N40" s="223">
        <v>0</v>
      </c>
      <c r="O40" s="223">
        <f>ROUND(E40*N40,5)</f>
        <v>0</v>
      </c>
      <c r="P40" s="223">
        <v>0</v>
      </c>
      <c r="Q40" s="223">
        <f>ROUND(E40*P40,5)</f>
        <v>0</v>
      </c>
      <c r="R40" s="223"/>
      <c r="S40" s="223"/>
      <c r="T40" s="224">
        <v>8.2000000000000003E-2</v>
      </c>
      <c r="U40" s="223">
        <f>ROUND(E40*T40,2)</f>
        <v>11.07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96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14">
        <v>31</v>
      </c>
      <c r="B41" s="220" t="s">
        <v>155</v>
      </c>
      <c r="C41" s="263" t="s">
        <v>159</v>
      </c>
      <c r="D41" s="222" t="s">
        <v>104</v>
      </c>
      <c r="E41" s="228">
        <v>130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0</v>
      </c>
      <c r="M41" s="231">
        <f>G41*(1+L41/100)</f>
        <v>0</v>
      </c>
      <c r="N41" s="223">
        <v>0</v>
      </c>
      <c r="O41" s="223">
        <f>ROUND(E41*N41,5)</f>
        <v>0</v>
      </c>
      <c r="P41" s="223">
        <v>0</v>
      </c>
      <c r="Q41" s="223">
        <f>ROUND(E41*P41,5)</f>
        <v>0</v>
      </c>
      <c r="R41" s="223"/>
      <c r="S41" s="223"/>
      <c r="T41" s="224">
        <v>0</v>
      </c>
      <c r="U41" s="223">
        <f>ROUND(E41*T41,2)</f>
        <v>0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96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 x14ac:dyDescent="0.2">
      <c r="A42" s="214">
        <v>32</v>
      </c>
      <c r="B42" s="220" t="s">
        <v>155</v>
      </c>
      <c r="C42" s="263" t="s">
        <v>160</v>
      </c>
      <c r="D42" s="222" t="s">
        <v>104</v>
      </c>
      <c r="E42" s="228">
        <v>5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0</v>
      </c>
      <c r="M42" s="231">
        <f>G42*(1+L42/100)</f>
        <v>0</v>
      </c>
      <c r="N42" s="223">
        <v>0</v>
      </c>
      <c r="O42" s="223">
        <f>ROUND(E42*N42,5)</f>
        <v>0</v>
      </c>
      <c r="P42" s="223">
        <v>0</v>
      </c>
      <c r="Q42" s="223">
        <f>ROUND(E42*P42,5)</f>
        <v>0</v>
      </c>
      <c r="R42" s="223"/>
      <c r="S42" s="223"/>
      <c r="T42" s="224">
        <v>0</v>
      </c>
      <c r="U42" s="223">
        <f>ROUND(E42*T42,2)</f>
        <v>0</v>
      </c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96</v>
      </c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 x14ac:dyDescent="0.2">
      <c r="A43" s="214">
        <v>33</v>
      </c>
      <c r="B43" s="220" t="s">
        <v>161</v>
      </c>
      <c r="C43" s="263" t="s">
        <v>162</v>
      </c>
      <c r="D43" s="222" t="s">
        <v>104</v>
      </c>
      <c r="E43" s="228">
        <v>130</v>
      </c>
      <c r="F43" s="230">
        <f>H43+J43</f>
        <v>0</v>
      </c>
      <c r="G43" s="231">
        <f>ROUND(E43*F43,2)</f>
        <v>0</v>
      </c>
      <c r="H43" s="231"/>
      <c r="I43" s="231">
        <f>ROUND(E43*H43,2)</f>
        <v>0</v>
      </c>
      <c r="J43" s="231"/>
      <c r="K43" s="231">
        <f>ROUND(E43*J43,2)</f>
        <v>0</v>
      </c>
      <c r="L43" s="231">
        <v>0</v>
      </c>
      <c r="M43" s="231">
        <f>G43*(1+L43/100)</f>
        <v>0</v>
      </c>
      <c r="N43" s="223">
        <v>2.7999999999999998E-4</v>
      </c>
      <c r="O43" s="223">
        <f>ROUND(E43*N43,5)</f>
        <v>3.6400000000000002E-2</v>
      </c>
      <c r="P43" s="223">
        <v>0</v>
      </c>
      <c r="Q43" s="223">
        <f>ROUND(E43*P43,5)</f>
        <v>0</v>
      </c>
      <c r="R43" s="223"/>
      <c r="S43" s="223"/>
      <c r="T43" s="224">
        <v>0.36516999999999999</v>
      </c>
      <c r="U43" s="223">
        <f>ROUND(E43*T43,2)</f>
        <v>47.47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96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14">
        <v>34</v>
      </c>
      <c r="B44" s="220" t="s">
        <v>163</v>
      </c>
      <c r="C44" s="263" t="s">
        <v>164</v>
      </c>
      <c r="D44" s="222" t="s">
        <v>104</v>
      </c>
      <c r="E44" s="228">
        <v>5</v>
      </c>
      <c r="F44" s="230">
        <f>H44+J44</f>
        <v>0</v>
      </c>
      <c r="G44" s="231">
        <f>ROUND(E44*F44,2)</f>
        <v>0</v>
      </c>
      <c r="H44" s="231"/>
      <c r="I44" s="231">
        <f>ROUND(E44*H44,2)</f>
        <v>0</v>
      </c>
      <c r="J44" s="231"/>
      <c r="K44" s="231">
        <f>ROUND(E44*J44,2)</f>
        <v>0</v>
      </c>
      <c r="L44" s="231">
        <v>0</v>
      </c>
      <c r="M44" s="231">
        <f>G44*(1+L44/100)</f>
        <v>0</v>
      </c>
      <c r="N44" s="223">
        <v>2.7999999999999998E-4</v>
      </c>
      <c r="O44" s="223">
        <f>ROUND(E44*N44,5)</f>
        <v>1.4E-3</v>
      </c>
      <c r="P44" s="223">
        <v>0</v>
      </c>
      <c r="Q44" s="223">
        <f>ROUND(E44*P44,5)</f>
        <v>0</v>
      </c>
      <c r="R44" s="223"/>
      <c r="S44" s="223"/>
      <c r="T44" s="224">
        <v>0.40018999999999999</v>
      </c>
      <c r="U44" s="223">
        <f>ROUND(E44*T44,2)</f>
        <v>2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96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>
        <v>35</v>
      </c>
      <c r="B45" s="220" t="s">
        <v>165</v>
      </c>
      <c r="C45" s="263" t="s">
        <v>166</v>
      </c>
      <c r="D45" s="222" t="s">
        <v>111</v>
      </c>
      <c r="E45" s="228">
        <v>1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0</v>
      </c>
      <c r="M45" s="231">
        <f>G45*(1+L45/100)</f>
        <v>0</v>
      </c>
      <c r="N45" s="223">
        <v>1.3999999999999999E-4</v>
      </c>
      <c r="O45" s="223">
        <f>ROUND(E45*N45,5)</f>
        <v>1.3999999999999999E-4</v>
      </c>
      <c r="P45" s="223">
        <v>0</v>
      </c>
      <c r="Q45" s="223">
        <f>ROUND(E45*P45,5)</f>
        <v>0</v>
      </c>
      <c r="R45" s="223"/>
      <c r="S45" s="223"/>
      <c r="T45" s="224">
        <v>0</v>
      </c>
      <c r="U45" s="223">
        <f>ROUND(E45*T45,2)</f>
        <v>0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130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>
        <v>36</v>
      </c>
      <c r="B46" s="220" t="s">
        <v>165</v>
      </c>
      <c r="C46" s="263" t="s">
        <v>167</v>
      </c>
      <c r="D46" s="222" t="s">
        <v>111</v>
      </c>
      <c r="E46" s="228">
        <v>3</v>
      </c>
      <c r="F46" s="230">
        <f>H46+J46</f>
        <v>0</v>
      </c>
      <c r="G46" s="231">
        <f>ROUND(E46*F46,2)</f>
        <v>0</v>
      </c>
      <c r="H46" s="231"/>
      <c r="I46" s="231">
        <f>ROUND(E46*H46,2)</f>
        <v>0</v>
      </c>
      <c r="J46" s="231"/>
      <c r="K46" s="231">
        <f>ROUND(E46*J46,2)</f>
        <v>0</v>
      </c>
      <c r="L46" s="231">
        <v>0</v>
      </c>
      <c r="M46" s="231">
        <f>G46*(1+L46/100)</f>
        <v>0</v>
      </c>
      <c r="N46" s="223">
        <v>1.3999999999999999E-4</v>
      </c>
      <c r="O46" s="223">
        <f>ROUND(E46*N46,5)</f>
        <v>4.2000000000000002E-4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130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>
        <v>37</v>
      </c>
      <c r="B47" s="220" t="s">
        <v>168</v>
      </c>
      <c r="C47" s="263" t="s">
        <v>169</v>
      </c>
      <c r="D47" s="222" t="s">
        <v>111</v>
      </c>
      <c r="E47" s="228">
        <v>1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0</v>
      </c>
      <c r="M47" s="231">
        <f>G47*(1+L47/100)</f>
        <v>0</v>
      </c>
      <c r="N47" s="223">
        <v>0</v>
      </c>
      <c r="O47" s="223">
        <f>ROUND(E47*N47,5)</f>
        <v>0</v>
      </c>
      <c r="P47" s="223">
        <v>0</v>
      </c>
      <c r="Q47" s="223">
        <f>ROUND(E47*P47,5)</f>
        <v>0</v>
      </c>
      <c r="R47" s="223"/>
      <c r="S47" s="223"/>
      <c r="T47" s="224">
        <v>0.16500000000000001</v>
      </c>
      <c r="U47" s="223">
        <f>ROUND(E47*T47,2)</f>
        <v>0.17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96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>
        <v>38</v>
      </c>
      <c r="B48" s="220" t="s">
        <v>170</v>
      </c>
      <c r="C48" s="263" t="s">
        <v>171</v>
      </c>
      <c r="D48" s="222" t="s">
        <v>111</v>
      </c>
      <c r="E48" s="228">
        <v>3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0</v>
      </c>
      <c r="M48" s="231">
        <f>G48*(1+L48/100)</f>
        <v>0</v>
      </c>
      <c r="N48" s="223">
        <v>0</v>
      </c>
      <c r="O48" s="223">
        <f>ROUND(E48*N48,5)</f>
        <v>0</v>
      </c>
      <c r="P48" s="223">
        <v>0</v>
      </c>
      <c r="Q48" s="223">
        <f>ROUND(E48*P48,5)</f>
        <v>0</v>
      </c>
      <c r="R48" s="223"/>
      <c r="S48" s="223"/>
      <c r="T48" s="224">
        <v>0.20699999999999999</v>
      </c>
      <c r="U48" s="223">
        <f>ROUND(E48*T48,2)</f>
        <v>0.62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96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39</v>
      </c>
      <c r="B49" s="220" t="s">
        <v>172</v>
      </c>
      <c r="C49" s="263" t="s">
        <v>173</v>
      </c>
      <c r="D49" s="222" t="s">
        <v>0</v>
      </c>
      <c r="E49" s="228">
        <v>1088</v>
      </c>
      <c r="F49" s="230">
        <f>H49+J49</f>
        <v>0</v>
      </c>
      <c r="G49" s="231">
        <f>ROUND(E49*F49,2)</f>
        <v>0</v>
      </c>
      <c r="H49" s="231"/>
      <c r="I49" s="231">
        <f>ROUND(E49*H49,2)</f>
        <v>0</v>
      </c>
      <c r="J49" s="231"/>
      <c r="K49" s="231">
        <f>ROUND(E49*J49,2)</f>
        <v>0</v>
      </c>
      <c r="L49" s="231">
        <v>0</v>
      </c>
      <c r="M49" s="231">
        <f>G49*(1+L49/100)</f>
        <v>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</v>
      </c>
      <c r="U49" s="223">
        <f>ROUND(E49*T49,2)</f>
        <v>0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96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x14ac:dyDescent="0.2">
      <c r="A50" s="215" t="s">
        <v>91</v>
      </c>
      <c r="B50" s="221" t="s">
        <v>58</v>
      </c>
      <c r="C50" s="264" t="s">
        <v>59</v>
      </c>
      <c r="D50" s="225"/>
      <c r="E50" s="229"/>
      <c r="F50" s="232"/>
      <c r="G50" s="232">
        <f>SUMIF(AE51:AE89,"&lt;&gt;NOR",G51:G89)</f>
        <v>0</v>
      </c>
      <c r="H50" s="232"/>
      <c r="I50" s="232">
        <f>SUM(I51:I89)</f>
        <v>0</v>
      </c>
      <c r="J50" s="232"/>
      <c r="K50" s="232">
        <f>SUM(K51:K89)</f>
        <v>0</v>
      </c>
      <c r="L50" s="232"/>
      <c r="M50" s="232">
        <f>SUM(M51:M89)</f>
        <v>0</v>
      </c>
      <c r="N50" s="226"/>
      <c r="O50" s="226">
        <f>SUM(O51:O89)</f>
        <v>0.5428400000000001</v>
      </c>
      <c r="P50" s="226"/>
      <c r="Q50" s="226">
        <f>SUM(Q51:Q89)</f>
        <v>0.65072000000000008</v>
      </c>
      <c r="R50" s="226"/>
      <c r="S50" s="226"/>
      <c r="T50" s="227"/>
      <c r="U50" s="226">
        <f>SUM(U51:U89)</f>
        <v>101.82</v>
      </c>
      <c r="AE50" t="s">
        <v>92</v>
      </c>
    </row>
    <row r="51" spans="1:60" outlineLevel="1" x14ac:dyDescent="0.2">
      <c r="A51" s="214">
        <v>40</v>
      </c>
      <c r="B51" s="220" t="s">
        <v>174</v>
      </c>
      <c r="C51" s="263" t="s">
        <v>175</v>
      </c>
      <c r="D51" s="222" t="s">
        <v>176</v>
      </c>
      <c r="E51" s="228">
        <v>6</v>
      </c>
      <c r="F51" s="230">
        <f>H51+J51</f>
        <v>0</v>
      </c>
      <c r="G51" s="231">
        <f>ROUND(E51*F51,2)</f>
        <v>0</v>
      </c>
      <c r="H51" s="231"/>
      <c r="I51" s="231">
        <f>ROUND(E51*H51,2)</f>
        <v>0</v>
      </c>
      <c r="J51" s="231"/>
      <c r="K51" s="231">
        <f>ROUND(E51*J51,2)</f>
        <v>0</v>
      </c>
      <c r="L51" s="231">
        <v>0</v>
      </c>
      <c r="M51" s="231">
        <f>G51*(1+L51/100)</f>
        <v>0</v>
      </c>
      <c r="N51" s="223">
        <v>0</v>
      </c>
      <c r="O51" s="223">
        <f>ROUND(E51*N51,5)</f>
        <v>0</v>
      </c>
      <c r="P51" s="223">
        <v>3.4200000000000001E-2</v>
      </c>
      <c r="Q51" s="223">
        <f>ROUND(E51*P51,5)</f>
        <v>0.20519999999999999</v>
      </c>
      <c r="R51" s="223"/>
      <c r="S51" s="223"/>
      <c r="T51" s="224">
        <v>0.46500000000000002</v>
      </c>
      <c r="U51" s="223">
        <f>ROUND(E51*T51,2)</f>
        <v>2.79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96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41</v>
      </c>
      <c r="B52" s="220" t="s">
        <v>177</v>
      </c>
      <c r="C52" s="263" t="s">
        <v>178</v>
      </c>
      <c r="D52" s="222" t="s">
        <v>176</v>
      </c>
      <c r="E52" s="228">
        <v>1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0</v>
      </c>
      <c r="M52" s="231">
        <f>G52*(1+L52/100)</f>
        <v>0</v>
      </c>
      <c r="N52" s="223">
        <v>0</v>
      </c>
      <c r="O52" s="223">
        <f>ROUND(E52*N52,5)</f>
        <v>0</v>
      </c>
      <c r="P52" s="223">
        <v>1.72E-2</v>
      </c>
      <c r="Q52" s="223">
        <f>ROUND(E52*P52,5)</f>
        <v>1.72E-2</v>
      </c>
      <c r="R52" s="223"/>
      <c r="S52" s="223"/>
      <c r="T52" s="224">
        <v>0.40300000000000002</v>
      </c>
      <c r="U52" s="223">
        <f>ROUND(E52*T52,2)</f>
        <v>0.4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96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>
        <v>42</v>
      </c>
      <c r="B53" s="220" t="s">
        <v>179</v>
      </c>
      <c r="C53" s="263" t="s">
        <v>180</v>
      </c>
      <c r="D53" s="222" t="s">
        <v>176</v>
      </c>
      <c r="E53" s="228">
        <v>9</v>
      </c>
      <c r="F53" s="230">
        <f>H53+J53</f>
        <v>0</v>
      </c>
      <c r="G53" s="231">
        <f>ROUND(E53*F53,2)</f>
        <v>0</v>
      </c>
      <c r="H53" s="231"/>
      <c r="I53" s="231">
        <f>ROUND(E53*H53,2)</f>
        <v>0</v>
      </c>
      <c r="J53" s="231"/>
      <c r="K53" s="231">
        <f>ROUND(E53*J53,2)</f>
        <v>0</v>
      </c>
      <c r="L53" s="231">
        <v>0</v>
      </c>
      <c r="M53" s="231">
        <f>G53*(1+L53/100)</f>
        <v>0</v>
      </c>
      <c r="N53" s="223">
        <v>0</v>
      </c>
      <c r="O53" s="223">
        <f>ROUND(E53*N53,5)</f>
        <v>0</v>
      </c>
      <c r="P53" s="223">
        <v>1.9460000000000002E-2</v>
      </c>
      <c r="Q53" s="223">
        <f>ROUND(E53*P53,5)</f>
        <v>0.17513999999999999</v>
      </c>
      <c r="R53" s="223"/>
      <c r="S53" s="223"/>
      <c r="T53" s="224">
        <v>0.38200000000000001</v>
      </c>
      <c r="U53" s="223">
        <f>ROUND(E53*T53,2)</f>
        <v>3.44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96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>
        <v>43</v>
      </c>
      <c r="B54" s="220" t="s">
        <v>181</v>
      </c>
      <c r="C54" s="263" t="s">
        <v>182</v>
      </c>
      <c r="D54" s="222" t="s">
        <v>176</v>
      </c>
      <c r="E54" s="228">
        <v>6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0</v>
      </c>
      <c r="M54" s="231">
        <f>G54*(1+L54/100)</f>
        <v>0</v>
      </c>
      <c r="N54" s="223">
        <v>0</v>
      </c>
      <c r="O54" s="223">
        <f>ROUND(E54*N54,5)</f>
        <v>0</v>
      </c>
      <c r="P54" s="223">
        <v>2.4500000000000001E-2</v>
      </c>
      <c r="Q54" s="223">
        <f>ROUND(E54*P54,5)</f>
        <v>0.14699999999999999</v>
      </c>
      <c r="R54" s="223"/>
      <c r="S54" s="223"/>
      <c r="T54" s="224">
        <v>0.38300000000000001</v>
      </c>
      <c r="U54" s="223">
        <f>ROUND(E54*T54,2)</f>
        <v>2.2999999999999998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96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44</v>
      </c>
      <c r="B55" s="220" t="s">
        <v>183</v>
      </c>
      <c r="C55" s="263" t="s">
        <v>184</v>
      </c>
      <c r="D55" s="222" t="s">
        <v>176</v>
      </c>
      <c r="E55" s="228">
        <v>6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0</v>
      </c>
      <c r="M55" s="231">
        <f>G55*(1+L55/100)</f>
        <v>0</v>
      </c>
      <c r="N55" s="223">
        <v>0</v>
      </c>
      <c r="O55" s="223">
        <f>ROUND(E55*N55,5)</f>
        <v>0</v>
      </c>
      <c r="P55" s="223">
        <v>8.5999999999999998E-4</v>
      </c>
      <c r="Q55" s="223">
        <f>ROUND(E55*P55,5)</f>
        <v>5.1599999999999997E-3</v>
      </c>
      <c r="R55" s="223"/>
      <c r="S55" s="223"/>
      <c r="T55" s="224">
        <v>0.222</v>
      </c>
      <c r="U55" s="223">
        <f>ROUND(E55*T55,2)</f>
        <v>1.33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96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>
        <v>45</v>
      </c>
      <c r="B56" s="220" t="s">
        <v>185</v>
      </c>
      <c r="C56" s="263" t="s">
        <v>186</v>
      </c>
      <c r="D56" s="222" t="s">
        <v>176</v>
      </c>
      <c r="E56" s="228">
        <v>2</v>
      </c>
      <c r="F56" s="230">
        <f>H56+J56</f>
        <v>0</v>
      </c>
      <c r="G56" s="231">
        <f>ROUND(E56*F56,2)</f>
        <v>0</v>
      </c>
      <c r="H56" s="231"/>
      <c r="I56" s="231">
        <f>ROUND(E56*H56,2)</f>
        <v>0</v>
      </c>
      <c r="J56" s="231"/>
      <c r="K56" s="231">
        <f>ROUND(E56*J56,2)</f>
        <v>0</v>
      </c>
      <c r="L56" s="231">
        <v>0</v>
      </c>
      <c r="M56" s="231">
        <f>G56*(1+L56/100)</f>
        <v>0</v>
      </c>
      <c r="N56" s="223">
        <v>0</v>
      </c>
      <c r="O56" s="223">
        <f>ROUND(E56*N56,5)</f>
        <v>0</v>
      </c>
      <c r="P56" s="223">
        <v>3.4700000000000002E-2</v>
      </c>
      <c r="Q56" s="223">
        <f>ROUND(E56*P56,5)</f>
        <v>6.9400000000000003E-2</v>
      </c>
      <c r="R56" s="223"/>
      <c r="S56" s="223"/>
      <c r="T56" s="224">
        <v>0.56899999999999995</v>
      </c>
      <c r="U56" s="223">
        <f>ROUND(E56*T56,2)</f>
        <v>1.1399999999999999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96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>
        <v>46</v>
      </c>
      <c r="B57" s="220" t="s">
        <v>187</v>
      </c>
      <c r="C57" s="263" t="s">
        <v>188</v>
      </c>
      <c r="D57" s="222" t="s">
        <v>111</v>
      </c>
      <c r="E57" s="228">
        <v>6</v>
      </c>
      <c r="F57" s="230">
        <f>H57+J57</f>
        <v>0</v>
      </c>
      <c r="G57" s="231">
        <f>ROUND(E57*F57,2)</f>
        <v>0</v>
      </c>
      <c r="H57" s="231"/>
      <c r="I57" s="231">
        <f>ROUND(E57*H57,2)</f>
        <v>0</v>
      </c>
      <c r="J57" s="231"/>
      <c r="K57" s="231">
        <f>ROUND(E57*J57,2)</f>
        <v>0</v>
      </c>
      <c r="L57" s="231">
        <v>0</v>
      </c>
      <c r="M57" s="231">
        <f>G57*(1+L57/100)</f>
        <v>0</v>
      </c>
      <c r="N57" s="223">
        <v>0</v>
      </c>
      <c r="O57" s="223">
        <f>ROUND(E57*N57,5)</f>
        <v>0</v>
      </c>
      <c r="P57" s="223">
        <v>8.4999999999999995E-4</v>
      </c>
      <c r="Q57" s="223">
        <f>ROUND(E57*P57,5)</f>
        <v>5.1000000000000004E-3</v>
      </c>
      <c r="R57" s="223"/>
      <c r="S57" s="223"/>
      <c r="T57" s="224">
        <v>3.7999999999999999E-2</v>
      </c>
      <c r="U57" s="223">
        <f>ROUND(E57*T57,2)</f>
        <v>0.23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96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>
        <v>47</v>
      </c>
      <c r="B58" s="220" t="s">
        <v>189</v>
      </c>
      <c r="C58" s="263" t="s">
        <v>190</v>
      </c>
      <c r="D58" s="222" t="s">
        <v>176</v>
      </c>
      <c r="E58" s="228">
        <v>17</v>
      </c>
      <c r="F58" s="230">
        <f>H58+J58</f>
        <v>0</v>
      </c>
      <c r="G58" s="231">
        <f>ROUND(E58*F58,2)</f>
        <v>0</v>
      </c>
      <c r="H58" s="231"/>
      <c r="I58" s="231">
        <f>ROUND(E58*H58,2)</f>
        <v>0</v>
      </c>
      <c r="J58" s="231"/>
      <c r="K58" s="231">
        <f>ROUND(E58*J58,2)</f>
        <v>0</v>
      </c>
      <c r="L58" s="231">
        <v>0</v>
      </c>
      <c r="M58" s="231">
        <f>G58*(1+L58/100)</f>
        <v>0</v>
      </c>
      <c r="N58" s="223">
        <v>0</v>
      </c>
      <c r="O58" s="223">
        <f>ROUND(E58*N58,5)</f>
        <v>0</v>
      </c>
      <c r="P58" s="223">
        <v>1.56E-3</v>
      </c>
      <c r="Q58" s="223">
        <f>ROUND(E58*P58,5)</f>
        <v>2.6519999999999998E-2</v>
      </c>
      <c r="R58" s="223"/>
      <c r="S58" s="223"/>
      <c r="T58" s="224">
        <v>0.217</v>
      </c>
      <c r="U58" s="223">
        <f>ROUND(E58*T58,2)</f>
        <v>3.69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96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2.5" outlineLevel="1" x14ac:dyDescent="0.2">
      <c r="A59" s="214">
        <v>48</v>
      </c>
      <c r="B59" s="220" t="s">
        <v>191</v>
      </c>
      <c r="C59" s="263" t="s">
        <v>192</v>
      </c>
      <c r="D59" s="222" t="s">
        <v>95</v>
      </c>
      <c r="E59" s="228">
        <v>1</v>
      </c>
      <c r="F59" s="230">
        <f>H59+J59</f>
        <v>0</v>
      </c>
      <c r="G59" s="231">
        <f>ROUND(E59*F59,2)</f>
        <v>0</v>
      </c>
      <c r="H59" s="231"/>
      <c r="I59" s="231">
        <f>ROUND(E59*H59,2)</f>
        <v>0</v>
      </c>
      <c r="J59" s="231"/>
      <c r="K59" s="231">
        <f>ROUND(E59*J59,2)</f>
        <v>0</v>
      </c>
      <c r="L59" s="231">
        <v>0</v>
      </c>
      <c r="M59" s="231">
        <f>G59*(1+L59/100)</f>
        <v>0</v>
      </c>
      <c r="N59" s="223">
        <v>0</v>
      </c>
      <c r="O59" s="223">
        <f>ROUND(E59*N59,5)</f>
        <v>0</v>
      </c>
      <c r="P59" s="223">
        <v>0</v>
      </c>
      <c r="Q59" s="223">
        <f>ROUND(E59*P59,5)</f>
        <v>0</v>
      </c>
      <c r="R59" s="223"/>
      <c r="S59" s="223"/>
      <c r="T59" s="224">
        <v>3.97</v>
      </c>
      <c r="U59" s="223">
        <f>ROUND(E59*T59,2)</f>
        <v>3.97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96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2.5" outlineLevel="1" x14ac:dyDescent="0.2">
      <c r="A60" s="214">
        <v>49</v>
      </c>
      <c r="B60" s="220" t="s">
        <v>193</v>
      </c>
      <c r="C60" s="263" t="s">
        <v>194</v>
      </c>
      <c r="D60" s="222" t="s">
        <v>176</v>
      </c>
      <c r="E60" s="228">
        <v>6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0</v>
      </c>
      <c r="M60" s="231">
        <f>G60*(1+L60/100)</f>
        <v>0</v>
      </c>
      <c r="N60" s="223">
        <v>1.772E-2</v>
      </c>
      <c r="O60" s="223">
        <f>ROUND(E60*N60,5)</f>
        <v>0.10632</v>
      </c>
      <c r="P60" s="223">
        <v>0</v>
      </c>
      <c r="Q60" s="223">
        <f>ROUND(E60*P60,5)</f>
        <v>0</v>
      </c>
      <c r="R60" s="223"/>
      <c r="S60" s="223"/>
      <c r="T60" s="224">
        <v>0.97299999999999998</v>
      </c>
      <c r="U60" s="223">
        <f>ROUND(E60*T60,2)</f>
        <v>5.84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96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>
        <v>50</v>
      </c>
      <c r="B61" s="220" t="s">
        <v>195</v>
      </c>
      <c r="C61" s="263" t="s">
        <v>196</v>
      </c>
      <c r="D61" s="222" t="s">
        <v>176</v>
      </c>
      <c r="E61" s="228">
        <v>6</v>
      </c>
      <c r="F61" s="230">
        <f>H61+J61</f>
        <v>0</v>
      </c>
      <c r="G61" s="231">
        <f>ROUND(E61*F61,2)</f>
        <v>0</v>
      </c>
      <c r="H61" s="231"/>
      <c r="I61" s="231">
        <f>ROUND(E61*H61,2)</f>
        <v>0</v>
      </c>
      <c r="J61" s="231"/>
      <c r="K61" s="231">
        <f>ROUND(E61*J61,2)</f>
        <v>0</v>
      </c>
      <c r="L61" s="231">
        <v>0</v>
      </c>
      <c r="M61" s="231">
        <f>G61*(1+L61/100)</f>
        <v>0</v>
      </c>
      <c r="N61" s="223">
        <v>8.8999999999999995E-4</v>
      </c>
      <c r="O61" s="223">
        <f>ROUND(E61*N61,5)</f>
        <v>5.3400000000000001E-3</v>
      </c>
      <c r="P61" s="223">
        <v>0</v>
      </c>
      <c r="Q61" s="223">
        <f>ROUND(E61*P61,5)</f>
        <v>0</v>
      </c>
      <c r="R61" s="223"/>
      <c r="S61" s="223"/>
      <c r="T61" s="224">
        <v>1.1200000000000001</v>
      </c>
      <c r="U61" s="223">
        <f>ROUND(E61*T61,2)</f>
        <v>6.72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96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>
        <v>51</v>
      </c>
      <c r="B62" s="220" t="s">
        <v>197</v>
      </c>
      <c r="C62" s="263" t="s">
        <v>198</v>
      </c>
      <c r="D62" s="222" t="s">
        <v>111</v>
      </c>
      <c r="E62" s="228">
        <v>6</v>
      </c>
      <c r="F62" s="230">
        <f>H62+J62</f>
        <v>0</v>
      </c>
      <c r="G62" s="231">
        <f>ROUND(E62*F62,2)</f>
        <v>0</v>
      </c>
      <c r="H62" s="231"/>
      <c r="I62" s="231">
        <f>ROUND(E62*H62,2)</f>
        <v>0</v>
      </c>
      <c r="J62" s="231"/>
      <c r="K62" s="231">
        <f>ROUND(E62*J62,2)</f>
        <v>0</v>
      </c>
      <c r="L62" s="231">
        <v>0</v>
      </c>
      <c r="M62" s="231">
        <f>G62*(1+L62/100)</f>
        <v>0</v>
      </c>
      <c r="N62" s="223">
        <v>3.2000000000000003E-4</v>
      </c>
      <c r="O62" s="223">
        <f>ROUND(E62*N62,5)</f>
        <v>1.92E-3</v>
      </c>
      <c r="P62" s="223">
        <v>0</v>
      </c>
      <c r="Q62" s="223">
        <f>ROUND(E62*P62,5)</f>
        <v>0</v>
      </c>
      <c r="R62" s="223"/>
      <c r="S62" s="223"/>
      <c r="T62" s="224">
        <v>0</v>
      </c>
      <c r="U62" s="223">
        <f>ROUND(E62*T62,2)</f>
        <v>0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130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14">
        <v>52</v>
      </c>
      <c r="B63" s="220" t="s">
        <v>199</v>
      </c>
      <c r="C63" s="263" t="s">
        <v>200</v>
      </c>
      <c r="D63" s="222" t="s">
        <v>111</v>
      </c>
      <c r="E63" s="228">
        <v>6</v>
      </c>
      <c r="F63" s="230">
        <f>H63+J63</f>
        <v>0</v>
      </c>
      <c r="G63" s="231">
        <f>ROUND(E63*F63,2)</f>
        <v>0</v>
      </c>
      <c r="H63" s="231"/>
      <c r="I63" s="231">
        <f>ROUND(E63*H63,2)</f>
        <v>0</v>
      </c>
      <c r="J63" s="231"/>
      <c r="K63" s="231">
        <f>ROUND(E63*J63,2)</f>
        <v>0</v>
      </c>
      <c r="L63" s="231">
        <v>0</v>
      </c>
      <c r="M63" s="231">
        <f>G63*(1+L63/100)</f>
        <v>0</v>
      </c>
      <c r="N63" s="223">
        <v>1.4500000000000001E-2</v>
      </c>
      <c r="O63" s="223">
        <f>ROUND(E63*N63,5)</f>
        <v>8.6999999999999994E-2</v>
      </c>
      <c r="P63" s="223">
        <v>0</v>
      </c>
      <c r="Q63" s="223">
        <f>ROUND(E63*P63,5)</f>
        <v>0</v>
      </c>
      <c r="R63" s="223"/>
      <c r="S63" s="223"/>
      <c r="T63" s="224">
        <v>0</v>
      </c>
      <c r="U63" s="223">
        <f>ROUND(E63*T63,2)</f>
        <v>0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130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>
        <v>53</v>
      </c>
      <c r="B64" s="220" t="s">
        <v>201</v>
      </c>
      <c r="C64" s="263" t="s">
        <v>202</v>
      </c>
      <c r="D64" s="222" t="s">
        <v>176</v>
      </c>
      <c r="E64" s="228">
        <v>6</v>
      </c>
      <c r="F64" s="230">
        <f>H64+J64</f>
        <v>0</v>
      </c>
      <c r="G64" s="231">
        <f>ROUND(E64*F64,2)</f>
        <v>0</v>
      </c>
      <c r="H64" s="231"/>
      <c r="I64" s="231">
        <f>ROUND(E64*H64,2)</f>
        <v>0</v>
      </c>
      <c r="J64" s="231"/>
      <c r="K64" s="231">
        <f>ROUND(E64*J64,2)</f>
        <v>0</v>
      </c>
      <c r="L64" s="231">
        <v>0</v>
      </c>
      <c r="M64" s="231">
        <f>G64*(1+L64/100)</f>
        <v>0</v>
      </c>
      <c r="N64" s="223">
        <v>0</v>
      </c>
      <c r="O64" s="223">
        <f>ROUND(E64*N64,5)</f>
        <v>0</v>
      </c>
      <c r="P64" s="223">
        <v>0</v>
      </c>
      <c r="Q64" s="223">
        <f>ROUND(E64*P64,5)</f>
        <v>0</v>
      </c>
      <c r="R64" s="223"/>
      <c r="S64" s="223"/>
      <c r="T64" s="224">
        <v>1.9</v>
      </c>
      <c r="U64" s="223">
        <f>ROUND(E64*T64,2)</f>
        <v>11.4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96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ht="22.5" outlineLevel="1" x14ac:dyDescent="0.2">
      <c r="A65" s="214">
        <v>54</v>
      </c>
      <c r="B65" s="220" t="s">
        <v>203</v>
      </c>
      <c r="C65" s="263" t="s">
        <v>204</v>
      </c>
      <c r="D65" s="222" t="s">
        <v>142</v>
      </c>
      <c r="E65" s="228">
        <v>6</v>
      </c>
      <c r="F65" s="230">
        <f>H65+J65</f>
        <v>0</v>
      </c>
      <c r="G65" s="231">
        <f>ROUND(E65*F65,2)</f>
        <v>0</v>
      </c>
      <c r="H65" s="231"/>
      <c r="I65" s="231">
        <f>ROUND(E65*H65,2)</f>
        <v>0</v>
      </c>
      <c r="J65" s="231"/>
      <c r="K65" s="231">
        <f>ROUND(E65*J65,2)</f>
        <v>0</v>
      </c>
      <c r="L65" s="231">
        <v>0</v>
      </c>
      <c r="M65" s="231">
        <f>G65*(1+L65/100)</f>
        <v>0</v>
      </c>
      <c r="N65" s="223">
        <v>0</v>
      </c>
      <c r="O65" s="223">
        <f>ROUND(E65*N65,5)</f>
        <v>0</v>
      </c>
      <c r="P65" s="223">
        <v>0</v>
      </c>
      <c r="Q65" s="223">
        <f>ROUND(E65*P65,5)</f>
        <v>0</v>
      </c>
      <c r="R65" s="223"/>
      <c r="S65" s="223"/>
      <c r="T65" s="224">
        <v>0</v>
      </c>
      <c r="U65" s="223">
        <f>ROUND(E65*T65,2)</f>
        <v>0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96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22.5" outlineLevel="1" x14ac:dyDescent="0.2">
      <c r="A66" s="214">
        <v>55</v>
      </c>
      <c r="B66" s="220" t="s">
        <v>205</v>
      </c>
      <c r="C66" s="263" t="s">
        <v>206</v>
      </c>
      <c r="D66" s="222" t="s">
        <v>176</v>
      </c>
      <c r="E66" s="228">
        <v>8</v>
      </c>
      <c r="F66" s="230">
        <f>H66+J66</f>
        <v>0</v>
      </c>
      <c r="G66" s="231">
        <f>ROUND(E66*F66,2)</f>
        <v>0</v>
      </c>
      <c r="H66" s="231"/>
      <c r="I66" s="231">
        <f>ROUND(E66*H66,2)</f>
        <v>0</v>
      </c>
      <c r="J66" s="231"/>
      <c r="K66" s="231">
        <f>ROUND(E66*J66,2)</f>
        <v>0</v>
      </c>
      <c r="L66" s="231">
        <v>0</v>
      </c>
      <c r="M66" s="231">
        <f>G66*(1+L66/100)</f>
        <v>0</v>
      </c>
      <c r="N66" s="223">
        <v>1.7010000000000001E-2</v>
      </c>
      <c r="O66" s="223">
        <f>ROUND(E66*N66,5)</f>
        <v>0.13608000000000001</v>
      </c>
      <c r="P66" s="223">
        <v>0</v>
      </c>
      <c r="Q66" s="223">
        <f>ROUND(E66*P66,5)</f>
        <v>0</v>
      </c>
      <c r="R66" s="223"/>
      <c r="S66" s="223"/>
      <c r="T66" s="224">
        <v>1.1890000000000001</v>
      </c>
      <c r="U66" s="223">
        <f>ROUND(E66*T66,2)</f>
        <v>9.51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96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56</v>
      </c>
      <c r="B67" s="220" t="s">
        <v>207</v>
      </c>
      <c r="C67" s="263" t="s">
        <v>208</v>
      </c>
      <c r="D67" s="222" t="s">
        <v>176</v>
      </c>
      <c r="E67" s="228">
        <v>8</v>
      </c>
      <c r="F67" s="230">
        <f>H67+J67</f>
        <v>0</v>
      </c>
      <c r="G67" s="231">
        <f>ROUND(E67*F67,2)</f>
        <v>0</v>
      </c>
      <c r="H67" s="231"/>
      <c r="I67" s="231">
        <f>ROUND(E67*H67,2)</f>
        <v>0</v>
      </c>
      <c r="J67" s="231"/>
      <c r="K67" s="231">
        <f>ROUND(E67*J67,2)</f>
        <v>0</v>
      </c>
      <c r="L67" s="231">
        <v>0</v>
      </c>
      <c r="M67" s="231">
        <f>G67*(1+L67/100)</f>
        <v>0</v>
      </c>
      <c r="N67" s="223">
        <v>1.41E-3</v>
      </c>
      <c r="O67" s="223">
        <f>ROUND(E67*N67,5)</f>
        <v>1.128E-2</v>
      </c>
      <c r="P67" s="223">
        <v>0</v>
      </c>
      <c r="Q67" s="223">
        <f>ROUND(E67*P67,5)</f>
        <v>0</v>
      </c>
      <c r="R67" s="223"/>
      <c r="S67" s="223"/>
      <c r="T67" s="224">
        <v>1.575</v>
      </c>
      <c r="U67" s="223">
        <f>ROUND(E67*T67,2)</f>
        <v>12.6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96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14">
        <v>57</v>
      </c>
      <c r="B68" s="220" t="s">
        <v>209</v>
      </c>
      <c r="C68" s="263" t="s">
        <v>210</v>
      </c>
      <c r="D68" s="222" t="s">
        <v>111</v>
      </c>
      <c r="E68" s="228">
        <v>8</v>
      </c>
      <c r="F68" s="230">
        <f>H68+J68</f>
        <v>0</v>
      </c>
      <c r="G68" s="231">
        <f>ROUND(E68*F68,2)</f>
        <v>0</v>
      </c>
      <c r="H68" s="231"/>
      <c r="I68" s="231">
        <f>ROUND(E68*H68,2)</f>
        <v>0</v>
      </c>
      <c r="J68" s="231"/>
      <c r="K68" s="231">
        <f>ROUND(E68*J68,2)</f>
        <v>0</v>
      </c>
      <c r="L68" s="231">
        <v>0</v>
      </c>
      <c r="M68" s="231">
        <f>G68*(1+L68/100)</f>
        <v>0</v>
      </c>
      <c r="N68" s="223">
        <v>8.4999999999999995E-4</v>
      </c>
      <c r="O68" s="223">
        <f>ROUND(E68*N68,5)</f>
        <v>6.7999999999999996E-3</v>
      </c>
      <c r="P68" s="223">
        <v>0</v>
      </c>
      <c r="Q68" s="223">
        <f>ROUND(E68*P68,5)</f>
        <v>0</v>
      </c>
      <c r="R68" s="223"/>
      <c r="S68" s="223"/>
      <c r="T68" s="224">
        <v>0.48499999999999999</v>
      </c>
      <c r="U68" s="223">
        <f>ROUND(E68*T68,2)</f>
        <v>3.88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96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>
        <v>58</v>
      </c>
      <c r="B69" s="220" t="s">
        <v>211</v>
      </c>
      <c r="C69" s="263" t="s">
        <v>212</v>
      </c>
      <c r="D69" s="222" t="s">
        <v>111</v>
      </c>
      <c r="E69" s="228">
        <v>10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0</v>
      </c>
      <c r="M69" s="231">
        <f>G69*(1+L69/100)</f>
        <v>0</v>
      </c>
      <c r="N69" s="223">
        <v>4.0000000000000003E-5</v>
      </c>
      <c r="O69" s="223">
        <f>ROUND(E69*N69,5)</f>
        <v>4.0000000000000002E-4</v>
      </c>
      <c r="P69" s="223">
        <v>0</v>
      </c>
      <c r="Q69" s="223">
        <f>ROUND(E69*P69,5)</f>
        <v>0</v>
      </c>
      <c r="R69" s="223"/>
      <c r="S69" s="223"/>
      <c r="T69" s="224">
        <v>0.44500000000000001</v>
      </c>
      <c r="U69" s="223">
        <f>ROUND(E69*T69,2)</f>
        <v>4.45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96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14">
        <v>59</v>
      </c>
      <c r="B70" s="220" t="s">
        <v>213</v>
      </c>
      <c r="C70" s="263" t="s">
        <v>214</v>
      </c>
      <c r="D70" s="222" t="s">
        <v>111</v>
      </c>
      <c r="E70" s="228">
        <v>8</v>
      </c>
      <c r="F70" s="230">
        <f>H70+J70</f>
        <v>0</v>
      </c>
      <c r="G70" s="231">
        <f>ROUND(E70*F70,2)</f>
        <v>0</v>
      </c>
      <c r="H70" s="231"/>
      <c r="I70" s="231">
        <f>ROUND(E70*H70,2)</f>
        <v>0</v>
      </c>
      <c r="J70" s="231"/>
      <c r="K70" s="231">
        <f>ROUND(E70*J70,2)</f>
        <v>0</v>
      </c>
      <c r="L70" s="231">
        <v>0</v>
      </c>
      <c r="M70" s="231">
        <f>G70*(1+L70/100)</f>
        <v>0</v>
      </c>
      <c r="N70" s="223">
        <v>2.0000000000000001E-4</v>
      </c>
      <c r="O70" s="223">
        <f>ROUND(E70*N70,5)</f>
        <v>1.6000000000000001E-3</v>
      </c>
      <c r="P70" s="223">
        <v>0</v>
      </c>
      <c r="Q70" s="223">
        <f>ROUND(E70*P70,5)</f>
        <v>0</v>
      </c>
      <c r="R70" s="223"/>
      <c r="S70" s="223"/>
      <c r="T70" s="224">
        <v>0.246</v>
      </c>
      <c r="U70" s="223">
        <f>ROUND(E70*T70,2)</f>
        <v>1.97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96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>
        <v>60</v>
      </c>
      <c r="B71" s="220" t="s">
        <v>215</v>
      </c>
      <c r="C71" s="263" t="s">
        <v>216</v>
      </c>
      <c r="D71" s="222" t="s">
        <v>111</v>
      </c>
      <c r="E71" s="228">
        <v>8</v>
      </c>
      <c r="F71" s="230">
        <f>H71+J71</f>
        <v>0</v>
      </c>
      <c r="G71" s="231">
        <f>ROUND(E71*F71,2)</f>
        <v>0</v>
      </c>
      <c r="H71" s="231"/>
      <c r="I71" s="231">
        <f>ROUND(E71*H71,2)</f>
        <v>0</v>
      </c>
      <c r="J71" s="231"/>
      <c r="K71" s="231">
        <f>ROUND(E71*J71,2)</f>
        <v>0</v>
      </c>
      <c r="L71" s="231">
        <v>0</v>
      </c>
      <c r="M71" s="231">
        <f>G71*(1+L71/100)</f>
        <v>0</v>
      </c>
      <c r="N71" s="223">
        <v>1E-4</v>
      </c>
      <c r="O71" s="223">
        <f>ROUND(E71*N71,5)</f>
        <v>8.0000000000000004E-4</v>
      </c>
      <c r="P71" s="223">
        <v>0</v>
      </c>
      <c r="Q71" s="223">
        <f>ROUND(E71*P71,5)</f>
        <v>0</v>
      </c>
      <c r="R71" s="223"/>
      <c r="S71" s="223"/>
      <c r="T71" s="224">
        <v>0.246</v>
      </c>
      <c r="U71" s="223">
        <f>ROUND(E71*T71,2)</f>
        <v>1.97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96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>
        <v>61</v>
      </c>
      <c r="B72" s="220" t="s">
        <v>217</v>
      </c>
      <c r="C72" s="263" t="s">
        <v>218</v>
      </c>
      <c r="D72" s="222" t="s">
        <v>176</v>
      </c>
      <c r="E72" s="228">
        <v>20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0</v>
      </c>
      <c r="M72" s="231">
        <f>G72*(1+L72/100)</f>
        <v>0</v>
      </c>
      <c r="N72" s="223">
        <v>2.4000000000000001E-4</v>
      </c>
      <c r="O72" s="223">
        <f>ROUND(E72*N72,5)</f>
        <v>4.7999999999999996E-3</v>
      </c>
      <c r="P72" s="223">
        <v>0</v>
      </c>
      <c r="Q72" s="223">
        <f>ROUND(E72*P72,5)</f>
        <v>0</v>
      </c>
      <c r="R72" s="223"/>
      <c r="S72" s="223"/>
      <c r="T72" s="224">
        <v>0.124</v>
      </c>
      <c r="U72" s="223">
        <f>ROUND(E72*T72,2)</f>
        <v>2.48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96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>
        <v>62</v>
      </c>
      <c r="B73" s="220" t="s">
        <v>219</v>
      </c>
      <c r="C73" s="263" t="s">
        <v>220</v>
      </c>
      <c r="D73" s="222" t="s">
        <v>176</v>
      </c>
      <c r="E73" s="228">
        <v>20</v>
      </c>
      <c r="F73" s="230">
        <f>H73+J73</f>
        <v>0</v>
      </c>
      <c r="G73" s="231">
        <f>ROUND(E73*F73,2)</f>
        <v>0</v>
      </c>
      <c r="H73" s="231"/>
      <c r="I73" s="231">
        <f>ROUND(E73*H73,2)</f>
        <v>0</v>
      </c>
      <c r="J73" s="231"/>
      <c r="K73" s="231">
        <f>ROUND(E73*J73,2)</f>
        <v>0</v>
      </c>
      <c r="L73" s="231">
        <v>0</v>
      </c>
      <c r="M73" s="231">
        <f>G73*(1+L73/100)</f>
        <v>0</v>
      </c>
      <c r="N73" s="223">
        <v>8.0000000000000007E-5</v>
      </c>
      <c r="O73" s="223">
        <f>ROUND(E73*N73,5)</f>
        <v>1.6000000000000001E-3</v>
      </c>
      <c r="P73" s="223">
        <v>0</v>
      </c>
      <c r="Q73" s="223">
        <f>ROUND(E73*P73,5)</f>
        <v>0</v>
      </c>
      <c r="R73" s="223"/>
      <c r="S73" s="223"/>
      <c r="T73" s="224">
        <v>0.17599999999999999</v>
      </c>
      <c r="U73" s="223">
        <f>ROUND(E73*T73,2)</f>
        <v>3.52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96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 x14ac:dyDescent="0.2">
      <c r="A74" s="214">
        <v>63</v>
      </c>
      <c r="B74" s="220" t="s">
        <v>221</v>
      </c>
      <c r="C74" s="263" t="s">
        <v>222</v>
      </c>
      <c r="D74" s="222" t="s">
        <v>111</v>
      </c>
      <c r="E74" s="228">
        <v>2</v>
      </c>
      <c r="F74" s="230">
        <f>H74+J74</f>
        <v>0</v>
      </c>
      <c r="G74" s="231">
        <f>ROUND(E74*F74,2)</f>
        <v>0</v>
      </c>
      <c r="H74" s="231"/>
      <c r="I74" s="231">
        <f>ROUND(E74*H74,2)</f>
        <v>0</v>
      </c>
      <c r="J74" s="231"/>
      <c r="K74" s="231">
        <f>ROUND(E74*J74,2)</f>
        <v>0</v>
      </c>
      <c r="L74" s="231">
        <v>0</v>
      </c>
      <c r="M74" s="231">
        <f>G74*(1+L74/100)</f>
        <v>0</v>
      </c>
      <c r="N74" s="223">
        <v>3.3700000000000002E-3</v>
      </c>
      <c r="O74" s="223">
        <f>ROUND(E74*N74,5)</f>
        <v>6.7400000000000003E-3</v>
      </c>
      <c r="P74" s="223">
        <v>0</v>
      </c>
      <c r="Q74" s="223">
        <f>ROUND(E74*P74,5)</f>
        <v>0</v>
      </c>
      <c r="R74" s="223"/>
      <c r="S74" s="223"/>
      <c r="T74" s="224">
        <v>0</v>
      </c>
      <c r="U74" s="223">
        <f>ROUND(E74*T74,2)</f>
        <v>0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130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14">
        <v>64</v>
      </c>
      <c r="B75" s="220" t="s">
        <v>223</v>
      </c>
      <c r="C75" s="263" t="s">
        <v>224</v>
      </c>
      <c r="D75" s="222" t="s">
        <v>111</v>
      </c>
      <c r="E75" s="228">
        <v>2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0</v>
      </c>
      <c r="M75" s="231">
        <f>G75*(1+L75/100)</f>
        <v>0</v>
      </c>
      <c r="N75" s="223">
        <v>6.4999999999999997E-4</v>
      </c>
      <c r="O75" s="223">
        <f>ROUND(E75*N75,5)</f>
        <v>1.2999999999999999E-3</v>
      </c>
      <c r="P75" s="223">
        <v>0</v>
      </c>
      <c r="Q75" s="223">
        <f>ROUND(E75*P75,5)</f>
        <v>0</v>
      </c>
      <c r="R75" s="223"/>
      <c r="S75" s="223"/>
      <c r="T75" s="224">
        <v>0</v>
      </c>
      <c r="U75" s="223">
        <f>ROUND(E75*T75,2)</f>
        <v>0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130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22.5" outlineLevel="1" x14ac:dyDescent="0.2">
      <c r="A76" s="214">
        <v>65</v>
      </c>
      <c r="B76" s="220" t="s">
        <v>225</v>
      </c>
      <c r="C76" s="263" t="s">
        <v>226</v>
      </c>
      <c r="D76" s="222" t="s">
        <v>111</v>
      </c>
      <c r="E76" s="228">
        <v>2</v>
      </c>
      <c r="F76" s="230">
        <f>H76+J76</f>
        <v>0</v>
      </c>
      <c r="G76" s="231">
        <f>ROUND(E76*F76,2)</f>
        <v>0</v>
      </c>
      <c r="H76" s="231"/>
      <c r="I76" s="231">
        <f>ROUND(E76*H76,2)</f>
        <v>0</v>
      </c>
      <c r="J76" s="231"/>
      <c r="K76" s="231">
        <f>ROUND(E76*J76,2)</f>
        <v>0</v>
      </c>
      <c r="L76" s="231">
        <v>0</v>
      </c>
      <c r="M76" s="231">
        <f>G76*(1+L76/100)</f>
        <v>0</v>
      </c>
      <c r="N76" s="223">
        <v>1.5200000000000001E-3</v>
      </c>
      <c r="O76" s="223">
        <f>ROUND(E76*N76,5)</f>
        <v>3.0400000000000002E-3</v>
      </c>
      <c r="P76" s="223">
        <v>0</v>
      </c>
      <c r="Q76" s="223">
        <f>ROUND(E76*P76,5)</f>
        <v>0</v>
      </c>
      <c r="R76" s="223"/>
      <c r="S76" s="223"/>
      <c r="T76" s="224">
        <v>0.58699999999999997</v>
      </c>
      <c r="U76" s="223">
        <f>ROUND(E76*T76,2)</f>
        <v>1.17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96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66</v>
      </c>
      <c r="B77" s="220" t="s">
        <v>227</v>
      </c>
      <c r="C77" s="263" t="s">
        <v>228</v>
      </c>
      <c r="D77" s="222" t="s">
        <v>111</v>
      </c>
      <c r="E77" s="228">
        <v>2</v>
      </c>
      <c r="F77" s="230">
        <f>H77+J77</f>
        <v>0</v>
      </c>
      <c r="G77" s="231">
        <f>ROUND(E77*F77,2)</f>
        <v>0</v>
      </c>
      <c r="H77" s="231"/>
      <c r="I77" s="231">
        <f>ROUND(E77*H77,2)</f>
        <v>0</v>
      </c>
      <c r="J77" s="231"/>
      <c r="K77" s="231">
        <f>ROUND(E77*J77,2)</f>
        <v>0</v>
      </c>
      <c r="L77" s="231">
        <v>0</v>
      </c>
      <c r="M77" s="231">
        <f>G77*(1+L77/100)</f>
        <v>0</v>
      </c>
      <c r="N77" s="223">
        <v>1.2999999999999999E-4</v>
      </c>
      <c r="O77" s="223">
        <f>ROUND(E77*N77,5)</f>
        <v>2.5999999999999998E-4</v>
      </c>
      <c r="P77" s="223">
        <v>0</v>
      </c>
      <c r="Q77" s="223">
        <f>ROUND(E77*P77,5)</f>
        <v>0</v>
      </c>
      <c r="R77" s="223"/>
      <c r="S77" s="223"/>
      <c r="T77" s="224">
        <v>0.65500000000000003</v>
      </c>
      <c r="U77" s="223">
        <f>ROUND(E77*T77,2)</f>
        <v>1.31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96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2.5" outlineLevel="1" x14ac:dyDescent="0.2">
      <c r="A78" s="214">
        <v>67</v>
      </c>
      <c r="B78" s="220" t="s">
        <v>229</v>
      </c>
      <c r="C78" s="263" t="s">
        <v>230</v>
      </c>
      <c r="D78" s="222" t="s">
        <v>111</v>
      </c>
      <c r="E78" s="228">
        <v>2</v>
      </c>
      <c r="F78" s="230">
        <f>H78+J78</f>
        <v>0</v>
      </c>
      <c r="G78" s="231">
        <f>ROUND(E78*F78,2)</f>
        <v>0</v>
      </c>
      <c r="H78" s="231"/>
      <c r="I78" s="231">
        <f>ROUND(E78*H78,2)</f>
        <v>0</v>
      </c>
      <c r="J78" s="231"/>
      <c r="K78" s="231">
        <f>ROUND(E78*J78,2)</f>
        <v>0</v>
      </c>
      <c r="L78" s="231">
        <v>0</v>
      </c>
      <c r="M78" s="231">
        <f>G78*(1+L78/100)</f>
        <v>0</v>
      </c>
      <c r="N78" s="223">
        <v>1.64E-3</v>
      </c>
      <c r="O78" s="223">
        <f>ROUND(E78*N78,5)</f>
        <v>3.2799999999999999E-3</v>
      </c>
      <c r="P78" s="223">
        <v>0</v>
      </c>
      <c r="Q78" s="223">
        <f>ROUND(E78*P78,5)</f>
        <v>0</v>
      </c>
      <c r="R78" s="223"/>
      <c r="S78" s="223"/>
      <c r="T78" s="224">
        <v>0.44500000000000001</v>
      </c>
      <c r="U78" s="223">
        <f>ROUND(E78*T78,2)</f>
        <v>0.89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96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14">
        <v>68</v>
      </c>
      <c r="B79" s="220" t="s">
        <v>231</v>
      </c>
      <c r="C79" s="263" t="s">
        <v>232</v>
      </c>
      <c r="D79" s="222" t="s">
        <v>111</v>
      </c>
      <c r="E79" s="228">
        <v>2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0</v>
      </c>
      <c r="M79" s="231">
        <f>G79*(1+L79/100)</f>
        <v>0</v>
      </c>
      <c r="N79" s="223">
        <v>2.5999999999999998E-4</v>
      </c>
      <c r="O79" s="223">
        <f>ROUND(E79*N79,5)</f>
        <v>5.1999999999999995E-4</v>
      </c>
      <c r="P79" s="223">
        <v>0</v>
      </c>
      <c r="Q79" s="223">
        <f>ROUND(E79*P79,5)</f>
        <v>0</v>
      </c>
      <c r="R79" s="223"/>
      <c r="S79" s="223"/>
      <c r="T79" s="224">
        <v>0.246</v>
      </c>
      <c r="U79" s="223">
        <f>ROUND(E79*T79,2)</f>
        <v>0.49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96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14">
        <v>69</v>
      </c>
      <c r="B80" s="220" t="s">
        <v>233</v>
      </c>
      <c r="C80" s="263" t="s">
        <v>234</v>
      </c>
      <c r="D80" s="222" t="s">
        <v>111</v>
      </c>
      <c r="E80" s="228">
        <v>2</v>
      </c>
      <c r="F80" s="230">
        <f>H80+J80</f>
        <v>0</v>
      </c>
      <c r="G80" s="231">
        <f>ROUND(E80*F80,2)</f>
        <v>0</v>
      </c>
      <c r="H80" s="231"/>
      <c r="I80" s="231">
        <f>ROUND(E80*H80,2)</f>
        <v>0</v>
      </c>
      <c r="J80" s="231"/>
      <c r="K80" s="231">
        <f>ROUND(E80*J80,2)</f>
        <v>0</v>
      </c>
      <c r="L80" s="231">
        <v>0</v>
      </c>
      <c r="M80" s="231">
        <f>G80*(1+L80/100)</f>
        <v>0</v>
      </c>
      <c r="N80" s="223">
        <v>1.4999999999999999E-4</v>
      </c>
      <c r="O80" s="223">
        <f>ROUND(E80*N80,5)</f>
        <v>2.9999999999999997E-4</v>
      </c>
      <c r="P80" s="223">
        <v>0</v>
      </c>
      <c r="Q80" s="223">
        <f>ROUND(E80*P80,5)</f>
        <v>0</v>
      </c>
      <c r="R80" s="223"/>
      <c r="S80" s="223"/>
      <c r="T80" s="224">
        <v>0.25</v>
      </c>
      <c r="U80" s="223">
        <f>ROUND(E80*T80,2)</f>
        <v>0.5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96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14">
        <v>70</v>
      </c>
      <c r="B81" s="220" t="s">
        <v>235</v>
      </c>
      <c r="C81" s="263" t="s">
        <v>236</v>
      </c>
      <c r="D81" s="222" t="s">
        <v>176</v>
      </c>
      <c r="E81" s="228">
        <v>2</v>
      </c>
      <c r="F81" s="230">
        <f>H81+J81</f>
        <v>0</v>
      </c>
      <c r="G81" s="231">
        <f>ROUND(E81*F81,2)</f>
        <v>0</v>
      </c>
      <c r="H81" s="231"/>
      <c r="I81" s="231">
        <f>ROUND(E81*H81,2)</f>
        <v>0</v>
      </c>
      <c r="J81" s="231"/>
      <c r="K81" s="231">
        <f>ROUND(E81*J81,2)</f>
        <v>0</v>
      </c>
      <c r="L81" s="231">
        <v>0</v>
      </c>
      <c r="M81" s="231">
        <f>G81*(1+L81/100)</f>
        <v>0</v>
      </c>
      <c r="N81" s="223">
        <v>1.444E-2</v>
      </c>
      <c r="O81" s="223">
        <f>ROUND(E81*N81,5)</f>
        <v>2.8879999999999999E-2</v>
      </c>
      <c r="P81" s="223">
        <v>0</v>
      </c>
      <c r="Q81" s="223">
        <f>ROUND(E81*P81,5)</f>
        <v>0</v>
      </c>
      <c r="R81" s="223"/>
      <c r="S81" s="223"/>
      <c r="T81" s="224">
        <v>1.25</v>
      </c>
      <c r="U81" s="223">
        <f>ROUND(E81*T81,2)</f>
        <v>2.5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96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 x14ac:dyDescent="0.2">
      <c r="A82" s="214">
        <v>71</v>
      </c>
      <c r="B82" s="220" t="s">
        <v>237</v>
      </c>
      <c r="C82" s="263" t="s">
        <v>238</v>
      </c>
      <c r="D82" s="222" t="s">
        <v>111</v>
      </c>
      <c r="E82" s="228">
        <v>2</v>
      </c>
      <c r="F82" s="230">
        <f>H82+J82</f>
        <v>0</v>
      </c>
      <c r="G82" s="231">
        <f>ROUND(E82*F82,2)</f>
        <v>0</v>
      </c>
      <c r="H82" s="231"/>
      <c r="I82" s="231">
        <f>ROUND(E82*H82,2)</f>
        <v>0</v>
      </c>
      <c r="J82" s="231"/>
      <c r="K82" s="231">
        <f>ROUND(E82*J82,2)</f>
        <v>0</v>
      </c>
      <c r="L82" s="231">
        <v>0</v>
      </c>
      <c r="M82" s="231">
        <f>G82*(1+L82/100)</f>
        <v>0</v>
      </c>
      <c r="N82" s="223">
        <v>2.97E-3</v>
      </c>
      <c r="O82" s="223">
        <f>ROUND(E82*N82,5)</f>
        <v>5.94E-3</v>
      </c>
      <c r="P82" s="223">
        <v>0</v>
      </c>
      <c r="Q82" s="223">
        <f>ROUND(E82*P82,5)</f>
        <v>0</v>
      </c>
      <c r="R82" s="223"/>
      <c r="S82" s="223"/>
      <c r="T82" s="224">
        <v>0</v>
      </c>
      <c r="U82" s="223">
        <f>ROUND(E82*T82,2)</f>
        <v>0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130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>
        <v>72</v>
      </c>
      <c r="B83" s="220" t="s">
        <v>239</v>
      </c>
      <c r="C83" s="263" t="s">
        <v>240</v>
      </c>
      <c r="D83" s="222" t="s">
        <v>111</v>
      </c>
      <c r="E83" s="228">
        <v>2</v>
      </c>
      <c r="F83" s="230">
        <f>H83+J83</f>
        <v>0</v>
      </c>
      <c r="G83" s="231">
        <f>ROUND(E83*F83,2)</f>
        <v>0</v>
      </c>
      <c r="H83" s="231"/>
      <c r="I83" s="231">
        <f>ROUND(E83*H83,2)</f>
        <v>0</v>
      </c>
      <c r="J83" s="231"/>
      <c r="K83" s="231">
        <f>ROUND(E83*J83,2)</f>
        <v>0</v>
      </c>
      <c r="L83" s="231">
        <v>0</v>
      </c>
      <c r="M83" s="231">
        <f>G83*(1+L83/100)</f>
        <v>0</v>
      </c>
      <c r="N83" s="223">
        <v>3.0899999999999999E-3</v>
      </c>
      <c r="O83" s="223">
        <f>ROUND(E83*N83,5)</f>
        <v>6.1799999999999997E-3</v>
      </c>
      <c r="P83" s="223">
        <v>0</v>
      </c>
      <c r="Q83" s="223">
        <f>ROUND(E83*P83,5)</f>
        <v>0</v>
      </c>
      <c r="R83" s="223"/>
      <c r="S83" s="223"/>
      <c r="T83" s="224">
        <v>1.25</v>
      </c>
      <c r="U83" s="223">
        <f>ROUND(E83*T83,2)</f>
        <v>2.5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96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14">
        <v>73</v>
      </c>
      <c r="B84" s="220" t="s">
        <v>203</v>
      </c>
      <c r="C84" s="263" t="s">
        <v>241</v>
      </c>
      <c r="D84" s="222" t="s">
        <v>142</v>
      </c>
      <c r="E84" s="228">
        <v>2</v>
      </c>
      <c r="F84" s="230">
        <f>H84+J84</f>
        <v>0</v>
      </c>
      <c r="G84" s="231">
        <f>ROUND(E84*F84,2)</f>
        <v>0</v>
      </c>
      <c r="H84" s="231"/>
      <c r="I84" s="231">
        <f>ROUND(E84*H84,2)</f>
        <v>0</v>
      </c>
      <c r="J84" s="231"/>
      <c r="K84" s="231">
        <f>ROUND(E84*J84,2)</f>
        <v>0</v>
      </c>
      <c r="L84" s="231">
        <v>0</v>
      </c>
      <c r="M84" s="231">
        <f>G84*(1+L84/100)</f>
        <v>0</v>
      </c>
      <c r="N84" s="223">
        <v>0</v>
      </c>
      <c r="O84" s="223">
        <f>ROUND(E84*N84,5)</f>
        <v>0</v>
      </c>
      <c r="P84" s="223">
        <v>0</v>
      </c>
      <c r="Q84" s="223">
        <f>ROUND(E84*P84,5)</f>
        <v>0</v>
      </c>
      <c r="R84" s="223"/>
      <c r="S84" s="223"/>
      <c r="T84" s="224">
        <v>0</v>
      </c>
      <c r="U84" s="223">
        <f>ROUND(E84*T84,2)</f>
        <v>0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96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>
        <v>74</v>
      </c>
      <c r="B85" s="220" t="s">
        <v>203</v>
      </c>
      <c r="C85" s="263" t="s">
        <v>242</v>
      </c>
      <c r="D85" s="222" t="s">
        <v>142</v>
      </c>
      <c r="E85" s="228">
        <v>2</v>
      </c>
      <c r="F85" s="230">
        <f>H85+J85</f>
        <v>0</v>
      </c>
      <c r="G85" s="231">
        <f>ROUND(E85*F85,2)</f>
        <v>0</v>
      </c>
      <c r="H85" s="231"/>
      <c r="I85" s="231">
        <f>ROUND(E85*H85,2)</f>
        <v>0</v>
      </c>
      <c r="J85" s="231"/>
      <c r="K85" s="231">
        <f>ROUND(E85*J85,2)</f>
        <v>0</v>
      </c>
      <c r="L85" s="231">
        <v>0</v>
      </c>
      <c r="M85" s="231">
        <f>G85*(1+L85/100)</f>
        <v>0</v>
      </c>
      <c r="N85" s="223">
        <v>0</v>
      </c>
      <c r="O85" s="223">
        <f>ROUND(E85*N85,5)</f>
        <v>0</v>
      </c>
      <c r="P85" s="223">
        <v>0</v>
      </c>
      <c r="Q85" s="223">
        <f>ROUND(E85*P85,5)</f>
        <v>0</v>
      </c>
      <c r="R85" s="223"/>
      <c r="S85" s="223"/>
      <c r="T85" s="224">
        <v>0</v>
      </c>
      <c r="U85" s="223">
        <f>ROUND(E85*T85,2)</f>
        <v>0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96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2.5" outlineLevel="1" x14ac:dyDescent="0.2">
      <c r="A86" s="214">
        <v>75</v>
      </c>
      <c r="B86" s="220" t="s">
        <v>243</v>
      </c>
      <c r="C86" s="263" t="s">
        <v>244</v>
      </c>
      <c r="D86" s="222" t="s">
        <v>111</v>
      </c>
      <c r="E86" s="228">
        <v>2</v>
      </c>
      <c r="F86" s="230">
        <f>H86+J86</f>
        <v>0</v>
      </c>
      <c r="G86" s="231">
        <f>ROUND(E86*F86,2)</f>
        <v>0</v>
      </c>
      <c r="H86" s="231"/>
      <c r="I86" s="231">
        <f>ROUND(E86*H86,2)</f>
        <v>0</v>
      </c>
      <c r="J86" s="231"/>
      <c r="K86" s="231">
        <f>ROUND(E86*J86,2)</f>
        <v>0</v>
      </c>
      <c r="L86" s="231">
        <v>0</v>
      </c>
      <c r="M86" s="231">
        <f>G86*(1+L86/100)</f>
        <v>0</v>
      </c>
      <c r="N86" s="223">
        <v>1.07E-3</v>
      </c>
      <c r="O86" s="223">
        <f>ROUND(E86*N86,5)</f>
        <v>2.14E-3</v>
      </c>
      <c r="P86" s="223">
        <v>0</v>
      </c>
      <c r="Q86" s="223">
        <f>ROUND(E86*P86,5)</f>
        <v>0</v>
      </c>
      <c r="R86" s="223"/>
      <c r="S86" s="223"/>
      <c r="T86" s="224">
        <v>0</v>
      </c>
      <c r="U86" s="223">
        <f>ROUND(E86*T86,2)</f>
        <v>0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130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14">
        <v>76</v>
      </c>
      <c r="B87" s="220" t="s">
        <v>245</v>
      </c>
      <c r="C87" s="263" t="s">
        <v>246</v>
      </c>
      <c r="D87" s="222" t="s">
        <v>176</v>
      </c>
      <c r="E87" s="228">
        <v>4</v>
      </c>
      <c r="F87" s="230">
        <f>H87+J87</f>
        <v>0</v>
      </c>
      <c r="G87" s="231">
        <f>ROUND(E87*F87,2)</f>
        <v>0</v>
      </c>
      <c r="H87" s="231"/>
      <c r="I87" s="231">
        <f>ROUND(E87*H87,2)</f>
        <v>0</v>
      </c>
      <c r="J87" s="231"/>
      <c r="K87" s="231">
        <f>ROUND(E87*J87,2)</f>
        <v>0</v>
      </c>
      <c r="L87" s="231">
        <v>0</v>
      </c>
      <c r="M87" s="231">
        <f>G87*(1+L87/100)</f>
        <v>0</v>
      </c>
      <c r="N87" s="223">
        <v>2.4080000000000001E-2</v>
      </c>
      <c r="O87" s="223">
        <f>ROUND(E87*N87,5)</f>
        <v>9.6320000000000003E-2</v>
      </c>
      <c r="P87" s="223">
        <v>0</v>
      </c>
      <c r="Q87" s="223">
        <f>ROUND(E87*P87,5)</f>
        <v>0</v>
      </c>
      <c r="R87" s="223"/>
      <c r="S87" s="223"/>
      <c r="T87" s="224">
        <v>0.95499999999999996</v>
      </c>
      <c r="U87" s="223">
        <f>ROUND(E87*T87,2)</f>
        <v>3.82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96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14">
        <v>77</v>
      </c>
      <c r="B88" s="220" t="s">
        <v>247</v>
      </c>
      <c r="C88" s="263" t="s">
        <v>248</v>
      </c>
      <c r="D88" s="222" t="s">
        <v>176</v>
      </c>
      <c r="E88" s="228">
        <v>4</v>
      </c>
      <c r="F88" s="230">
        <f>H88+J88</f>
        <v>0</v>
      </c>
      <c r="G88" s="231">
        <f>ROUND(E88*F88,2)</f>
        <v>0</v>
      </c>
      <c r="H88" s="231"/>
      <c r="I88" s="231">
        <f>ROUND(E88*H88,2)</f>
        <v>0</v>
      </c>
      <c r="J88" s="231"/>
      <c r="K88" s="231">
        <f>ROUND(E88*J88,2)</f>
        <v>0</v>
      </c>
      <c r="L88" s="231">
        <v>0</v>
      </c>
      <c r="M88" s="231">
        <f>G88*(1+L88/100)</f>
        <v>0</v>
      </c>
      <c r="N88" s="223">
        <v>6.0000000000000001E-3</v>
      </c>
      <c r="O88" s="223">
        <f>ROUND(E88*N88,5)</f>
        <v>2.4E-2</v>
      </c>
      <c r="P88" s="223">
        <v>0</v>
      </c>
      <c r="Q88" s="223">
        <f>ROUND(E88*P88,5)</f>
        <v>0</v>
      </c>
      <c r="R88" s="223"/>
      <c r="S88" s="223"/>
      <c r="T88" s="224">
        <v>1.2529999999999999</v>
      </c>
      <c r="U88" s="223">
        <f>ROUND(E88*T88,2)</f>
        <v>5.01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96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2.5" outlineLevel="1" x14ac:dyDescent="0.2">
      <c r="A89" s="214">
        <v>78</v>
      </c>
      <c r="B89" s="220" t="s">
        <v>249</v>
      </c>
      <c r="C89" s="263" t="s">
        <v>250</v>
      </c>
      <c r="D89" s="222" t="s">
        <v>0</v>
      </c>
      <c r="E89" s="228">
        <v>3494</v>
      </c>
      <c r="F89" s="230">
        <f>H89+J89</f>
        <v>0</v>
      </c>
      <c r="G89" s="231">
        <f>ROUND(E89*F89,2)</f>
        <v>0</v>
      </c>
      <c r="H89" s="231"/>
      <c r="I89" s="231">
        <f>ROUND(E89*H89,2)</f>
        <v>0</v>
      </c>
      <c r="J89" s="231"/>
      <c r="K89" s="231">
        <f>ROUND(E89*J89,2)</f>
        <v>0</v>
      </c>
      <c r="L89" s="231">
        <v>0</v>
      </c>
      <c r="M89" s="231">
        <f>G89*(1+L89/100)</f>
        <v>0</v>
      </c>
      <c r="N89" s="223">
        <v>0</v>
      </c>
      <c r="O89" s="223">
        <f>ROUND(E89*N89,5)</f>
        <v>0</v>
      </c>
      <c r="P89" s="223">
        <v>0</v>
      </c>
      <c r="Q89" s="223">
        <f>ROUND(E89*P89,5)</f>
        <v>0</v>
      </c>
      <c r="R89" s="223"/>
      <c r="S89" s="223"/>
      <c r="T89" s="224">
        <v>0</v>
      </c>
      <c r="U89" s="223">
        <f>ROUND(E89*T89,2)</f>
        <v>0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96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x14ac:dyDescent="0.2">
      <c r="A90" s="215" t="s">
        <v>91</v>
      </c>
      <c r="B90" s="221" t="s">
        <v>60</v>
      </c>
      <c r="C90" s="264" t="s">
        <v>61</v>
      </c>
      <c r="D90" s="225"/>
      <c r="E90" s="229"/>
      <c r="F90" s="232"/>
      <c r="G90" s="232">
        <f>SUMIF(AE91:AE93,"&lt;&gt;NOR",G91:G93)</f>
        <v>0</v>
      </c>
      <c r="H90" s="232"/>
      <c r="I90" s="232">
        <f>SUM(I91:I93)</f>
        <v>0</v>
      </c>
      <c r="J90" s="232"/>
      <c r="K90" s="232">
        <f>SUM(K91:K93)</f>
        <v>0</v>
      </c>
      <c r="L90" s="232"/>
      <c r="M90" s="232">
        <f>SUM(M91:M93)</f>
        <v>0</v>
      </c>
      <c r="N90" s="226"/>
      <c r="O90" s="226">
        <f>SUM(O91:O93)</f>
        <v>0.75824999999999998</v>
      </c>
      <c r="P90" s="226"/>
      <c r="Q90" s="226">
        <f>SUM(Q91:Q93)</f>
        <v>0</v>
      </c>
      <c r="R90" s="226"/>
      <c r="S90" s="226"/>
      <c r="T90" s="227"/>
      <c r="U90" s="226">
        <f>SUM(U91:U93)</f>
        <v>14.579999999999998</v>
      </c>
      <c r="AE90" t="s">
        <v>92</v>
      </c>
    </row>
    <row r="91" spans="1:60" outlineLevel="1" x14ac:dyDescent="0.2">
      <c r="A91" s="214">
        <v>79</v>
      </c>
      <c r="B91" s="220" t="s">
        <v>251</v>
      </c>
      <c r="C91" s="263" t="s">
        <v>252</v>
      </c>
      <c r="D91" s="222" t="s">
        <v>104</v>
      </c>
      <c r="E91" s="228">
        <v>45</v>
      </c>
      <c r="F91" s="230">
        <f>H91+J91</f>
        <v>0</v>
      </c>
      <c r="G91" s="231">
        <f>ROUND(E91*F91,2)</f>
        <v>0</v>
      </c>
      <c r="H91" s="231"/>
      <c r="I91" s="231">
        <f>ROUND(E91*H91,2)</f>
        <v>0</v>
      </c>
      <c r="J91" s="231"/>
      <c r="K91" s="231">
        <f>ROUND(E91*J91,2)</f>
        <v>0</v>
      </c>
      <c r="L91" s="231">
        <v>0</v>
      </c>
      <c r="M91" s="231">
        <f>G91*(1+L91/100)</f>
        <v>0</v>
      </c>
      <c r="N91" s="223">
        <v>0</v>
      </c>
      <c r="O91" s="223">
        <f>ROUND(E91*N91,5)</f>
        <v>0</v>
      </c>
      <c r="P91" s="223">
        <v>0</v>
      </c>
      <c r="Q91" s="223">
        <f>ROUND(E91*P91,5)</f>
        <v>0</v>
      </c>
      <c r="R91" s="223"/>
      <c r="S91" s="223"/>
      <c r="T91" s="224">
        <v>0.3</v>
      </c>
      <c r="U91" s="223">
        <f>ROUND(E91*T91,2)</f>
        <v>13.5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96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>
        <v>80</v>
      </c>
      <c r="B92" s="220" t="s">
        <v>253</v>
      </c>
      <c r="C92" s="263" t="s">
        <v>254</v>
      </c>
      <c r="D92" s="222" t="s">
        <v>104</v>
      </c>
      <c r="E92" s="228">
        <v>45</v>
      </c>
      <c r="F92" s="230">
        <f>H92+J92</f>
        <v>0</v>
      </c>
      <c r="G92" s="231">
        <f>ROUND(E92*F92,2)</f>
        <v>0</v>
      </c>
      <c r="H92" s="231"/>
      <c r="I92" s="231">
        <f>ROUND(E92*H92,2)</f>
        <v>0</v>
      </c>
      <c r="J92" s="231"/>
      <c r="K92" s="231">
        <f>ROUND(E92*J92,2)</f>
        <v>0</v>
      </c>
      <c r="L92" s="231">
        <v>0</v>
      </c>
      <c r="M92" s="231">
        <f>G92*(1+L92/100)</f>
        <v>0</v>
      </c>
      <c r="N92" s="223">
        <v>1.685E-2</v>
      </c>
      <c r="O92" s="223">
        <f>ROUND(E92*N92,5)</f>
        <v>0.75824999999999998</v>
      </c>
      <c r="P92" s="223">
        <v>0</v>
      </c>
      <c r="Q92" s="223">
        <f>ROUND(E92*P92,5)</f>
        <v>0</v>
      </c>
      <c r="R92" s="223"/>
      <c r="S92" s="223"/>
      <c r="T92" s="224">
        <v>1.2E-2</v>
      </c>
      <c r="U92" s="223">
        <f>ROUND(E92*T92,2)</f>
        <v>0.54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96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14">
        <v>81</v>
      </c>
      <c r="B93" s="220" t="s">
        <v>255</v>
      </c>
      <c r="C93" s="263" t="s">
        <v>256</v>
      </c>
      <c r="D93" s="222" t="s">
        <v>104</v>
      </c>
      <c r="E93" s="228">
        <v>45</v>
      </c>
      <c r="F93" s="230">
        <f>H93+J93</f>
        <v>0</v>
      </c>
      <c r="G93" s="231">
        <f>ROUND(E93*F93,2)</f>
        <v>0</v>
      </c>
      <c r="H93" s="231"/>
      <c r="I93" s="231">
        <f>ROUND(E93*H93,2)</f>
        <v>0</v>
      </c>
      <c r="J93" s="231"/>
      <c r="K93" s="231">
        <f>ROUND(E93*J93,2)</f>
        <v>0</v>
      </c>
      <c r="L93" s="231">
        <v>0</v>
      </c>
      <c r="M93" s="231">
        <f>G93*(1+L93/100)</f>
        <v>0</v>
      </c>
      <c r="N93" s="223">
        <v>0</v>
      </c>
      <c r="O93" s="223">
        <f>ROUND(E93*N93,5)</f>
        <v>0</v>
      </c>
      <c r="P93" s="223">
        <v>0</v>
      </c>
      <c r="Q93" s="223">
        <f>ROUND(E93*P93,5)</f>
        <v>0</v>
      </c>
      <c r="R93" s="223"/>
      <c r="S93" s="223"/>
      <c r="T93" s="224">
        <v>1.2E-2</v>
      </c>
      <c r="U93" s="223">
        <f>ROUND(E93*T93,2)</f>
        <v>0.54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96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">
      <c r="A94" s="215" t="s">
        <v>91</v>
      </c>
      <c r="B94" s="221" t="s">
        <v>62</v>
      </c>
      <c r="C94" s="264" t="s">
        <v>63</v>
      </c>
      <c r="D94" s="225"/>
      <c r="E94" s="229"/>
      <c r="F94" s="232"/>
      <c r="G94" s="232">
        <f>SUMIF(AE95:AE95,"&lt;&gt;NOR",G95:G95)</f>
        <v>0</v>
      </c>
      <c r="H94" s="232"/>
      <c r="I94" s="232">
        <f>SUM(I95:I95)</f>
        <v>0</v>
      </c>
      <c r="J94" s="232"/>
      <c r="K94" s="232">
        <f>SUM(K95:K95)</f>
        <v>0</v>
      </c>
      <c r="L94" s="232"/>
      <c r="M94" s="232">
        <f>SUM(M95:M95)</f>
        <v>0</v>
      </c>
      <c r="N94" s="226"/>
      <c r="O94" s="226">
        <f>SUM(O95:O95)</f>
        <v>0</v>
      </c>
      <c r="P94" s="226"/>
      <c r="Q94" s="226">
        <f>SUM(Q95:Q95)</f>
        <v>0</v>
      </c>
      <c r="R94" s="226"/>
      <c r="S94" s="226"/>
      <c r="T94" s="227"/>
      <c r="U94" s="226">
        <f>SUM(U95:U95)</f>
        <v>0</v>
      </c>
      <c r="AE94" t="s">
        <v>92</v>
      </c>
    </row>
    <row r="95" spans="1:60" ht="22.5" outlineLevel="1" x14ac:dyDescent="0.2">
      <c r="A95" s="241">
        <v>82</v>
      </c>
      <c r="B95" s="242" t="s">
        <v>257</v>
      </c>
      <c r="C95" s="265" t="s">
        <v>258</v>
      </c>
      <c r="D95" s="243" t="s">
        <v>111</v>
      </c>
      <c r="E95" s="244">
        <v>0</v>
      </c>
      <c r="F95" s="245">
        <f>H95+J95</f>
        <v>0</v>
      </c>
      <c r="G95" s="246">
        <f>ROUND(E95*F95,2)</f>
        <v>0</v>
      </c>
      <c r="H95" s="246"/>
      <c r="I95" s="246">
        <f>ROUND(E95*H95,2)</f>
        <v>0</v>
      </c>
      <c r="J95" s="246"/>
      <c r="K95" s="246">
        <f>ROUND(E95*J95,2)</f>
        <v>0</v>
      </c>
      <c r="L95" s="246">
        <v>0</v>
      </c>
      <c r="M95" s="246">
        <f>G95*(1+L95/100)</f>
        <v>0</v>
      </c>
      <c r="N95" s="247">
        <v>0</v>
      </c>
      <c r="O95" s="247">
        <f>ROUND(E95*N95,5)</f>
        <v>0</v>
      </c>
      <c r="P95" s="247">
        <v>0</v>
      </c>
      <c r="Q95" s="247">
        <f>ROUND(E95*P95,5)</f>
        <v>0</v>
      </c>
      <c r="R95" s="247"/>
      <c r="S95" s="247"/>
      <c r="T95" s="248">
        <v>0.5</v>
      </c>
      <c r="U95" s="247">
        <f>ROUND(E95*T95,2)</f>
        <v>0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96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x14ac:dyDescent="0.2">
      <c r="A96" s="6"/>
      <c r="B96" s="7" t="s">
        <v>259</v>
      </c>
      <c r="C96" s="266" t="s">
        <v>259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C96">
        <v>15</v>
      </c>
      <c r="AD96">
        <v>21</v>
      </c>
    </row>
    <row r="97" spans="1:31" x14ac:dyDescent="0.2">
      <c r="A97" s="249"/>
      <c r="B97" s="250" t="s">
        <v>28</v>
      </c>
      <c r="C97" s="267" t="s">
        <v>259</v>
      </c>
      <c r="D97" s="251"/>
      <c r="E97" s="251"/>
      <c r="F97" s="251"/>
      <c r="G97" s="262">
        <f>G8+G13+G29+G50+G90+G94</f>
        <v>0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f>SUMIF(L7:L95,AC96,G7:G95)</f>
        <v>0</v>
      </c>
      <c r="AD97">
        <f>SUMIF(L7:L95,AD96,G7:G95)</f>
        <v>0</v>
      </c>
      <c r="AE97" t="s">
        <v>260</v>
      </c>
    </row>
    <row r="98" spans="1:31" x14ac:dyDescent="0.2">
      <c r="A98" s="6"/>
      <c r="B98" s="7" t="s">
        <v>259</v>
      </c>
      <c r="C98" s="266" t="s">
        <v>259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6"/>
      <c r="B99" s="7" t="s">
        <v>259</v>
      </c>
      <c r="C99" s="266" t="s">
        <v>259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2" t="s">
        <v>261</v>
      </c>
      <c r="B100" s="252"/>
      <c r="C100" s="268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53"/>
      <c r="B101" s="254"/>
      <c r="C101" s="269"/>
      <c r="D101" s="254"/>
      <c r="E101" s="254"/>
      <c r="F101" s="254"/>
      <c r="G101" s="255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E101" t="s">
        <v>262</v>
      </c>
    </row>
    <row r="102" spans="1:31" x14ac:dyDescent="0.2">
      <c r="A102" s="256"/>
      <c r="B102" s="257"/>
      <c r="C102" s="270"/>
      <c r="D102" s="257"/>
      <c r="E102" s="257"/>
      <c r="F102" s="257"/>
      <c r="G102" s="258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256"/>
      <c r="B103" s="257"/>
      <c r="C103" s="270"/>
      <c r="D103" s="257"/>
      <c r="E103" s="257"/>
      <c r="F103" s="257"/>
      <c r="G103" s="258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A104" s="256"/>
      <c r="B104" s="257"/>
      <c r="C104" s="270"/>
      <c r="D104" s="257"/>
      <c r="E104" s="257"/>
      <c r="F104" s="257"/>
      <c r="G104" s="258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 x14ac:dyDescent="0.2">
      <c r="A105" s="259"/>
      <c r="B105" s="260"/>
      <c r="C105" s="271"/>
      <c r="D105" s="260"/>
      <c r="E105" s="260"/>
      <c r="F105" s="260"/>
      <c r="G105" s="261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 x14ac:dyDescent="0.2">
      <c r="A106" s="6"/>
      <c r="B106" s="7" t="s">
        <v>259</v>
      </c>
      <c r="C106" s="266" t="s">
        <v>259</v>
      </c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31" x14ac:dyDescent="0.2">
      <c r="C107" s="272"/>
      <c r="AE107" t="s">
        <v>263</v>
      </c>
    </row>
  </sheetData>
  <mergeCells count="6">
    <mergeCell ref="A1:G1"/>
    <mergeCell ref="C2:G2"/>
    <mergeCell ref="C3:G3"/>
    <mergeCell ref="C4:G4"/>
    <mergeCell ref="A100:C100"/>
    <mergeCell ref="A101:G105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Panicová</dc:creator>
  <cp:lastModifiedBy>Miriam Panicová</cp:lastModifiedBy>
  <cp:lastPrinted>2014-02-28T09:52:57Z</cp:lastPrinted>
  <dcterms:created xsi:type="dcterms:W3CDTF">2009-04-08T07:15:50Z</dcterms:created>
  <dcterms:modified xsi:type="dcterms:W3CDTF">2024-08-27T09:12:50Z</dcterms:modified>
</cp:coreProperties>
</file>